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2020 год\Отчет за 1 квартал 2020\"/>
    </mc:Choice>
  </mc:AlternateContent>
  <bookViews>
    <workbookView xWindow="390" yWindow="555" windowWidth="17895" windowHeight="10680"/>
  </bookViews>
  <sheets>
    <sheet name="Документ" sheetId="2" r:id="rId1"/>
  </sheets>
  <definedNames>
    <definedName name="_xlnm.Print_Titles" localSheetId="0">Документ!$4:$5</definedName>
  </definedNames>
  <calcPr calcId="152511"/>
</workbook>
</file>

<file path=xl/calcChain.xml><?xml version="1.0" encoding="utf-8"?>
<calcChain xmlns="http://schemas.openxmlformats.org/spreadsheetml/2006/main">
  <c r="AG42" i="2" l="1"/>
  <c r="S42" i="2"/>
  <c r="T42" i="2"/>
  <c r="U42" i="2"/>
  <c r="V42" i="2"/>
  <c r="W42" i="2"/>
  <c r="X42" i="2"/>
  <c r="Y42" i="2"/>
  <c r="Z42" i="2"/>
  <c r="AB42" i="2"/>
  <c r="AC42" i="2"/>
  <c r="AD42" i="2"/>
  <c r="AE42" i="2"/>
  <c r="R42" i="2"/>
  <c r="AG54" i="2"/>
  <c r="AF54" i="2"/>
  <c r="AG65" i="2"/>
  <c r="AG61" i="2"/>
  <c r="AF59" i="2"/>
  <c r="AG55" i="2"/>
  <c r="AG57" i="2"/>
  <c r="AG51" i="2"/>
  <c r="AG48" i="2"/>
  <c r="AF44" i="2"/>
  <c r="AF45" i="2"/>
  <c r="AF42" i="2" s="1"/>
  <c r="AF46" i="2"/>
  <c r="AF47" i="2"/>
  <c r="AF48" i="2"/>
  <c r="AF49" i="2"/>
  <c r="AF50" i="2"/>
  <c r="AF51" i="2"/>
  <c r="AF52" i="2"/>
  <c r="AF53" i="2"/>
  <c r="AF55" i="2"/>
  <c r="AG43" i="2"/>
  <c r="AF4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R13" i="2"/>
  <c r="AG41" i="2"/>
  <c r="AF41" i="2"/>
  <c r="AG28" i="2"/>
  <c r="AG29" i="2"/>
  <c r="AG30" i="2"/>
  <c r="AG31" i="2"/>
  <c r="AG32" i="2"/>
  <c r="AG27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56" i="2"/>
  <c r="AF57" i="2"/>
  <c r="AF58" i="2"/>
  <c r="AF60" i="2"/>
  <c r="AF61" i="2"/>
  <c r="AF62" i="2"/>
  <c r="AF64" i="2"/>
  <c r="AF65" i="2"/>
  <c r="AG14" i="2"/>
  <c r="AF14" i="2"/>
  <c r="AG13" i="2" l="1"/>
  <c r="AF13" i="2"/>
</calcChain>
</file>

<file path=xl/sharedStrings.xml><?xml version="1.0" encoding="utf-8"?>
<sst xmlns="http://schemas.openxmlformats.org/spreadsheetml/2006/main" count="207" uniqueCount="127">
  <si>
    <t>Единица измерения: руб.</t>
  </si>
  <si>
    <t/>
  </si>
  <si>
    <t>Наименование показателя</t>
  </si>
  <si>
    <t>Код</t>
  </si>
  <si>
    <t>ДопКласс</t>
  </si>
  <si>
    <t>Документ</t>
  </si>
  <si>
    <t>Плательщик</t>
  </si>
  <si>
    <t>План на год</t>
  </si>
  <si>
    <t>Уточненный план на год</t>
  </si>
  <si>
    <t>Кассовый план за отчетный период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</si>
  <si>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</si>
  <si>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</si>
  <si>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</si>
  <si>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</si>
  <si>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</si>
  <si>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Итого</t>
  </si>
  <si>
    <t>Сумма</t>
  </si>
  <si>
    <t>% исполнения</t>
  </si>
  <si>
    <t>00000000000000000</t>
  </si>
  <si>
    <t xml:space="preserve">      </t>
  </si>
  <si>
    <t xml:space="preserve">        </t>
  </si>
  <si>
    <t>10010302251010000110</t>
  </si>
  <si>
    <t>00010302260010000110</t>
  </si>
  <si>
    <t xml:space="preserve">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</si>
  <si>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10010302260010000110</t>
  </si>
  <si>
    <t xml:space="preserve">                      Доходы от  уплаты  акцизов на   прямогонный   бензин, подлежащие распределению между  бюджетами субъектов  Российской Федерации  и местными бюджетами с учётом установленных дифференцированных нормативов отчислений в местные бюджеты</t>
  </si>
  <si>
    <t>15411301995130000130</t>
  </si>
  <si>
    <t xml:space="preserve">                      Прочие доходы от оказания платных услуг (работ) получателями средств бюджетов городских поселений</t>
  </si>
  <si>
    <t>15411301995130002130</t>
  </si>
  <si>
    <t>18200000000000000000</t>
  </si>
  <si>
    <t xml:space="preserve">      Управление Федеральной налоговой службы по Ивановской области
</t>
  </si>
  <si>
    <t>00010102010010000110</t>
  </si>
  <si>
    <t xml:space="preserve">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</si>
  <si>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18210102010010000110</t>
  </si>
  <si>
    <t xml:space="preserve">      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</si>
  <si>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</si>
  <si>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 xml:space="preserve">                      Налог на доходы физических лиц с доходов, источнтком которых является налоговый агент,за исключением доходов,в отношении которых исчисление и уплата налога осуществляются в соответствии со статьями 227,227.1 и 228 Налогового кодекса Российской Федерации
</t>
  </si>
  <si>
    <t>18210102010012100110</t>
  </si>
  <si>
    <t xml:space="preserve">                      Налог на доходы физических лиц с доходов,источником которых является налоговый агент,за исключением доходов,в отношении которых исчисление и уплата налога осуществляются в соответствии со статьями 227,227.1 и 228</t>
  </si>
  <si>
    <t>18210102010013000110</t>
  </si>
  <si>
    <t xml:space="preserve">                      Налог на доходы физических лиц с доходов,источником которых является налоговый агент,за исключением доходов,в отношении которых исчисление и уплата налога осуществляются в соответствии со статьями 227,227.1 и 228 Налогового кодекса РФ
</t>
  </si>
  <si>
    <t>18210102020010000110</t>
  </si>
  <si>
    <t xml:space="preserve">      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</si>
  <si>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</si>
  <si>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 xml:space="preserve">                      Налог на доходы физических лиц с доходов,полученных от осуществления деятельности физическими лицами,зарегистрированными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других лиц,занимающихся частной практикой в соответствии со статьей 227 Налогового Кодекса РФ
</t>
  </si>
  <si>
    <t>18210102020012100110</t>
  </si>
  <si>
    <t xml:space="preserve">                      Налог на доходы физических лиц с доходов,полученных от осуществления деятельности физическими лицами,зарегистрированными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других лиц,занимающихся частной практикой</t>
  </si>
  <si>
    <t>00010102030010000110</t>
  </si>
  <si>
    <t xml:space="preserve">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</si>
  <si>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18210102030010000110</t>
  </si>
  <si>
    <t xml:space="preserve">      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</si>
  <si>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</si>
  <si>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 xml:space="preserve">                      Налог на доходы физических лиц с доходов,  полученных физическими лицами в соответствии со статьей 228 Налогового Кодекса РФ
</t>
  </si>
  <si>
    <t>18210102030012100110</t>
  </si>
  <si>
    <t xml:space="preserve">                      Налог на доходы физических лиц с доходов, полученных физическими лицами в соответствии со статьей 228 Налогового Кодекса РФ</t>
  </si>
  <si>
    <t>18210102030013000110</t>
  </si>
  <si>
    <t>00010601030130000110</t>
  </si>
  <si>
    <t xml:space="preserve">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</si>
  <si>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18210601030130000110</t>
  </si>
  <si>
    <t xml:space="preserve">              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</si>
  <si>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18210601030131000110</t>
  </si>
  <si>
    <t>18210601030132100110</t>
  </si>
  <si>
    <t>18210601030134000110</t>
  </si>
  <si>
    <t>00010606033130000110</t>
  </si>
  <si>
    <t xml:space="preserve">        Земельный налог с организаций, обладающих земельным участком, расположенным в границах городских поселений</t>
  </si>
  <si>
    <t>18210606033130000110</t>
  </si>
  <si>
    <t xml:space="preserve">                      Земельный налог с организаций, обладающих земельным участком, расположенным в границах городских поселений</t>
  </si>
  <si>
    <t>18210606033131000110</t>
  </si>
  <si>
    <t>18210606033132100110</t>
  </si>
  <si>
    <t>00010606043130000110</t>
  </si>
  <si>
    <t xml:space="preserve">        Земельный налог с физических лиц, обладающих земельным участком, расположенным в границах городских поселений</t>
  </si>
  <si>
    <t>18210606043130000110</t>
  </si>
  <si>
    <t xml:space="preserve">                      Земельный налог с физических лиц, обладающих земельным участком, расположенным в границах городских поселений</t>
  </si>
  <si>
    <t>18210606043131000110</t>
  </si>
  <si>
    <t xml:space="preserve">                      Земельный налог с физических лиц, обладающих земельным участком, расположенным в границах  городских  поселений</t>
  </si>
  <si>
    <t>18210606043132100110</t>
  </si>
  <si>
    <t>18210606043134000110</t>
  </si>
  <si>
    <t>19200000000000000000</t>
  </si>
  <si>
    <t>00020215001130000150</t>
  </si>
  <si>
    <t>19220215001130000150</t>
  </si>
  <si>
    <t xml:space="preserve">                      Дотации бюджетам городских поселений на выравнивание бюджетной обеспеченности</t>
  </si>
  <si>
    <t>00020215002130000150</t>
  </si>
  <si>
    <t>19220215002130000150</t>
  </si>
  <si>
    <t xml:space="preserve">                      Дотации бюджетам городских поселений на поддержку мер по обеспечению сбалансированности бюджетов</t>
  </si>
  <si>
    <t>19220225555130000150</t>
  </si>
  <si>
    <t xml:space="preserve">                      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</si>
  <si>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19-Г86-00002</t>
  </si>
  <si>
    <t>00020229999130000150</t>
  </si>
  <si>
    <t>19220229999130000150</t>
  </si>
  <si>
    <t xml:space="preserve">                      Прочие субсидии бюджетам городских поселений</t>
  </si>
  <si>
    <t>УП-597</t>
  </si>
  <si>
    <t>00020235118130000150</t>
  </si>
  <si>
    <t>19220235118130000150</t>
  </si>
  <si>
    <t xml:space="preserve">                    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</si>
  <si>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19-365</t>
  </si>
  <si>
    <t>19220235120130000150</t>
  </si>
  <si>
    <t xml:space="preserve">                      Субвенции бюджетам городских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</si>
  <si>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00011105013130000120</t>
  </si>
  <si>
    <t>31311105013130000120</t>
  </si>
  <si>
    <t xml:space="preserve">    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</si>
  <si>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00011105035130000120</t>
  </si>
  <si>
    <t>31311105035130000120</t>
  </si>
  <si>
    <t xml:space="preserve">                    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</si>
  <si>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00011109045130000120</t>
  </si>
  <si>
    <t>31311109045130000120</t>
  </si>
  <si>
    <t xml:space="preserve">                    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</si>
  <si>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00011302995130000130</t>
  </si>
  <si>
    <t>31311406013130000430</t>
  </si>
  <si>
    <t xml:space="preserve">          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</si>
  <si>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31400000000000000000</t>
  </si>
  <si>
    <t>31411690050130000140</t>
  </si>
  <si>
    <t xml:space="preserve">                      Прочие поступления от денежных взысканий (штрафов) и иных сумм в возмещение ущерба, зачисляемые в бюджеты городских поселений</t>
  </si>
  <si>
    <t>ИТОГО ДОХОДОВ</t>
  </si>
  <si>
    <t xml:space="preserve">Приложение № 1
к Постановлению администрации 
Рождественского сельского поселенияа   
от 00.04.2020№ -п 
«Об исполнении бюджета
Рождественского сельского  поселения за 1 квартал 2020 года»
</t>
  </si>
  <si>
    <t>Администрация Рождественского сельского поселения</t>
  </si>
  <si>
    <t>Государственная пошлина за совершение нотариальных действий должностными лицами органов местного самоуправления,уполномоченными в соответствии с законодательными актами Российской Федерации на совершение нотариальных действий</t>
  </si>
  <si>
    <t xml:space="preserve">        Дотации бюджетам сельских поселений на выравнивание бюджетной обеспеченности</t>
  </si>
  <si>
    <t xml:space="preserve">        Дотации бюджетам сельскитх поселений на поддержку мер по обеспечению сбалансированности бюджетов</t>
  </si>
  <si>
    <t xml:space="preserve">        Прочие субсидии бюджетам сельских поселений</t>
  </si>
  <si>
    <t xml:space="preserve">  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</si>
  <si>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    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</si>
  <si>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       Доходы, получаемые в виде арендной платы ,а также средства от продажи права на заключение договоров аренды за земли, находящиеся в собственности сельских поселений ( за исключением имущества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</si>
  <si>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</si>
  <si>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 xml:space="preserve">   Доходы, поступающие в порядке возмещения расходов, понесенных в связи с эксплуатацией имущества сельских поселений</t>
  </si>
  <si>
    <t>Невыясненные поступления ,зачисляемые в бюджеты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</si>
  <si>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</si>
  <si>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Исполнение доходов бюджета Рождественского сельского  поселения по кодам классификации доходов бюджетов за 1 квартал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</si>
</sst>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horizontal="left"/>
    </xf>
  </cellStyleXfs>
  <cellXfs count="5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left" wrapText="1"/>
    </xf>
    <xf numFmtId="0" fontId="1" fillId="0" borderId="1" xfId="2" applyNumberFormat="1" applyProtection="1"/>
    <xf numFmtId="0" fontId="5" fillId="0" borderId="3" xfId="13" applyNumberFormat="1" applyFont="1" applyProtection="1">
      <alignment horizontal="center" vertical="center" wrapText="1"/>
    </xf>
    <xf numFmtId="0" fontId="5" fillId="0" borderId="2" xfId="12" applyNumberFormat="1" applyFont="1" applyProtection="1">
      <alignment horizontal="center" vertical="center" wrapText="1"/>
    </xf>
    <xf numFmtId="1" fontId="5" fillId="0" borderId="2" xfId="14" applyNumberFormat="1" applyFont="1" applyProtection="1">
      <alignment horizontal="center" vertical="top" shrinkToFit="1"/>
    </xf>
    <xf numFmtId="0" fontId="5" fillId="0" borderId="2" xfId="15" applyNumberFormat="1" applyFont="1" applyProtection="1">
      <alignment horizontal="left" vertical="top" wrapText="1"/>
    </xf>
    <xf numFmtId="0" fontId="5" fillId="0" borderId="2" xfId="16" applyNumberFormat="1" applyFont="1" applyProtection="1">
      <alignment horizontal="center" vertical="top" wrapText="1"/>
    </xf>
    <xf numFmtId="4" fontId="6" fillId="2" borderId="2" xfId="17" applyNumberFormat="1" applyFont="1" applyProtection="1">
      <alignment horizontal="right" vertical="top" shrinkToFit="1"/>
    </xf>
    <xf numFmtId="10" fontId="6" fillId="2" borderId="2" xfId="18" applyNumberFormat="1" applyFont="1" applyProtection="1">
      <alignment horizontal="center" vertical="top" shrinkToFit="1"/>
    </xf>
    <xf numFmtId="4" fontId="5" fillId="0" borderId="2" xfId="19" applyNumberFormat="1" applyFont="1" applyProtection="1">
      <alignment horizontal="right" vertical="top" shrinkToFit="1"/>
    </xf>
    <xf numFmtId="4" fontId="5" fillId="5" borderId="2" xfId="19" applyNumberFormat="1" applyFont="1" applyFill="1" applyProtection="1">
      <alignment horizontal="right" vertical="top" shrinkToFit="1"/>
    </xf>
    <xf numFmtId="10" fontId="5" fillId="5" borderId="2" xfId="20" applyNumberFormat="1" applyFont="1" applyFill="1" applyProtection="1">
      <alignment horizontal="center" vertical="top" shrinkToFit="1"/>
    </xf>
    <xf numFmtId="10" fontId="5" fillId="0" borderId="2" xfId="20" applyNumberFormat="1" applyFont="1" applyProtection="1">
      <alignment horizontal="center" vertical="top" shrinkToFit="1"/>
    </xf>
    <xf numFmtId="4" fontId="6" fillId="3" borderId="2" xfId="23" applyNumberFormat="1" applyFont="1" applyProtection="1">
      <alignment horizontal="right" vertical="top" shrinkToFit="1"/>
    </xf>
    <xf numFmtId="10" fontId="6" fillId="3" borderId="2" xfId="24" applyNumberFormat="1" applyFont="1" applyProtection="1">
      <alignment horizontal="center" vertical="top" shrinkToFit="1"/>
    </xf>
    <xf numFmtId="0" fontId="6" fillId="0" borderId="1" xfId="3" applyNumberFormat="1" applyFont="1" applyAlignment="1" applyProtection="1">
      <alignment horizontal="center" vertical="top" wrapText="1"/>
    </xf>
    <xf numFmtId="4" fontId="5" fillId="2" borderId="2" xfId="17" applyNumberFormat="1" applyFont="1" applyProtection="1">
      <alignment horizontal="right" vertical="top" shrinkToFit="1"/>
    </xf>
    <xf numFmtId="4" fontId="5" fillId="5" borderId="2" xfId="17" applyNumberFormat="1" applyFont="1" applyFill="1" applyProtection="1">
      <alignment horizontal="right" vertical="top" shrinkToFit="1"/>
    </xf>
    <xf numFmtId="10" fontId="5" fillId="5" borderId="2" xfId="18" applyNumberFormat="1" applyFont="1" applyFill="1" applyProtection="1">
      <alignment horizontal="center" vertical="top" shrinkToFit="1"/>
    </xf>
    <xf numFmtId="1" fontId="5" fillId="0" borderId="4" xfId="22" applyNumberFormat="1" applyFont="1" applyProtection="1">
      <alignment horizontal="left" vertical="top" shrinkToFit="1"/>
    </xf>
    <xf numFmtId="4" fontId="5" fillId="3" borderId="2" xfId="23" applyNumberFormat="1" applyFont="1" applyProtection="1">
      <alignment horizontal="right" vertical="top" shrinkToFit="1"/>
    </xf>
    <xf numFmtId="4" fontId="5" fillId="5" borderId="2" xfId="23" applyNumberFormat="1" applyFont="1" applyFill="1" applyProtection="1">
      <alignment horizontal="right" vertical="top" shrinkToFit="1"/>
    </xf>
    <xf numFmtId="10" fontId="5" fillId="5" borderId="2" xfId="24" applyNumberFormat="1" applyFont="1" applyFill="1" applyProtection="1">
      <alignment horizontal="center" vertical="top" shrinkToFit="1"/>
    </xf>
    <xf numFmtId="0" fontId="6" fillId="0" borderId="2" xfId="15" applyNumberFormat="1" applyFont="1" applyProtection="1">
      <alignment horizontal="left" vertical="top" wrapText="1"/>
    </xf>
    <xf numFmtId="1" fontId="6" fillId="0" borderId="2" xfId="14" applyNumberFormat="1" applyFont="1" applyProtection="1">
      <alignment horizontal="center" vertical="top" shrinkToFit="1"/>
    </xf>
    <xf numFmtId="0" fontId="6" fillId="0" borderId="2" xfId="16" applyNumberFormat="1" applyFont="1" applyProtection="1">
      <alignment horizontal="center" vertical="top" wrapText="1"/>
    </xf>
    <xf numFmtId="4" fontId="6" fillId="5" borderId="2" xfId="17" applyNumberFormat="1" applyFont="1" applyFill="1" applyProtection="1">
      <alignment horizontal="right" vertical="top" shrinkToFit="1"/>
    </xf>
    <xf numFmtId="10" fontId="6" fillId="5" borderId="2" xfId="18" applyNumberFormat="1" applyFont="1" applyFill="1" applyProtection="1">
      <alignment horizontal="center" vertical="top" shrinkToFit="1"/>
    </xf>
    <xf numFmtId="0" fontId="5" fillId="0" borderId="1" xfId="1" applyNumberFormat="1" applyFont="1" applyAlignment="1" applyProtection="1">
      <alignment horizontal="right" wrapText="1"/>
    </xf>
    <xf numFmtId="0" fontId="5" fillId="0" borderId="1" xfId="1" applyFont="1" applyAlignment="1">
      <alignment horizontal="right" wrapText="1"/>
    </xf>
    <xf numFmtId="0" fontId="6" fillId="0" borderId="1" xfId="3" applyNumberFormat="1" applyFont="1" applyAlignment="1" applyProtection="1">
      <alignment horizontal="center" vertical="top" wrapText="1"/>
    </xf>
    <xf numFmtId="0" fontId="6" fillId="0" borderId="1" xfId="3" applyFont="1" applyAlignment="1">
      <alignment horizontal="center" vertical="top" wrapText="1"/>
    </xf>
    <xf numFmtId="0" fontId="5" fillId="0" borderId="2" xfId="11" applyNumberFormat="1" applyFont="1" applyProtection="1">
      <alignment horizontal="center" vertical="center" wrapText="1"/>
    </xf>
    <xf numFmtId="0" fontId="5" fillId="0" borderId="2" xfId="11" applyFont="1">
      <alignment horizontal="center" vertical="center" wrapText="1"/>
    </xf>
    <xf numFmtId="0" fontId="5" fillId="0" borderId="2" xfId="12" applyNumberFormat="1" applyFont="1" applyProtection="1">
      <alignment horizontal="center" vertical="center" wrapText="1"/>
    </xf>
    <xf numFmtId="0" fontId="5" fillId="0" borderId="2" xfId="12" applyFont="1">
      <alignment horizontal="center" vertical="center" wrapText="1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1" fontId="5" fillId="0" borderId="2" xfId="21" applyNumberFormat="1" applyFont="1" applyProtection="1">
      <alignment horizontal="left" vertical="top" shrinkToFit="1"/>
    </xf>
    <xf numFmtId="1" fontId="5" fillId="0" borderId="2" xfId="21" applyFont="1">
      <alignment horizontal="left" vertical="top" shrinkToFit="1"/>
    </xf>
    <xf numFmtId="0" fontId="5" fillId="0" borderId="2" xfId="6" applyNumberFormat="1" applyFont="1" applyProtection="1">
      <alignment horizontal="center" vertical="center" wrapText="1"/>
    </xf>
    <xf numFmtId="0" fontId="5" fillId="0" borderId="2" xfId="6" applyFont="1">
      <alignment horizontal="center" vertical="center" wrapText="1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5" fillId="0" borderId="2" xfId="8" applyNumberFormat="1" applyFont="1" applyProtection="1">
      <alignment horizontal="center" vertical="center" wrapText="1"/>
    </xf>
    <xf numFmtId="0" fontId="5" fillId="0" borderId="2" xfId="8" applyFont="1">
      <alignment horizontal="center" vertical="center" wrapText="1"/>
    </xf>
    <xf numFmtId="0" fontId="5" fillId="0" borderId="2" xfId="9" applyNumberFormat="1" applyFont="1" applyProtection="1">
      <alignment horizontal="center" vertical="center" wrapText="1"/>
    </xf>
    <xf numFmtId="0" fontId="5" fillId="0" borderId="2" xfId="9" applyFont="1">
      <alignment horizontal="center" vertical="center" wrapText="1"/>
    </xf>
    <xf numFmtId="0" fontId="5" fillId="0" borderId="2" xfId="10" applyNumberFormat="1" applyFont="1" applyProtection="1">
      <alignment horizontal="center" vertical="center" wrapText="1"/>
    </xf>
    <xf numFmtId="0" fontId="5" fillId="0" borderId="2" xfId="10" applyFont="1">
      <alignment horizontal="center" vertical="center" wrapText="1"/>
    </xf>
  </cellXfs>
  <cellStyles count="32">
    <cellStyle name="br" xfId="27"/>
    <cellStyle name="col" xfId="26"/>
    <cellStyle name="style0" xfId="28"/>
    <cellStyle name="td" xfId="29"/>
    <cellStyle name="tr" xfId="25"/>
    <cellStyle name="xl21" xfId="30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21"/>
    <cellStyle name="xl33" xfId="22"/>
    <cellStyle name="xl34" xfId="19"/>
    <cellStyle name="xl35" xfId="23"/>
    <cellStyle name="xl36" xfId="1"/>
    <cellStyle name="xl37" xfId="13"/>
    <cellStyle name="xl38" xfId="20"/>
    <cellStyle name="xl39" xfId="24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7"/>
  <sheetViews>
    <sheetView showGridLines="0" showZeros="0" tabSelected="1" topLeftCell="B1" zoomScaleNormal="100" zoomScaleSheetLayoutView="100" workbookViewId="0">
      <pane ySplit="5" topLeftCell="A6" activePane="bottomLeft" state="frozen"/>
      <selection pane="bottomLeft" activeCell="AM5" sqref="AM5"/>
    </sheetView>
  </sheetViews>
  <sheetFormatPr defaultRowHeight="15" outlineLevelRow="2" x14ac:dyDescent="0.25"/>
  <cols>
    <col min="1" max="1" width="9.140625" style="1" hidden="1"/>
    <col min="2" max="2" width="47.7109375" style="1" customWidth="1"/>
    <col min="3" max="3" width="21.7109375" style="1" customWidth="1"/>
    <col min="4" max="15" width="9.140625" style="1" hidden="1" customWidth="1"/>
    <col min="16" max="16" width="15.7109375" style="1" hidden="1" customWidth="1"/>
    <col min="17" max="17" width="9.140625" style="1" hidden="1"/>
    <col min="18" max="18" width="15.7109375" style="1" customWidth="1"/>
    <col min="19" max="23" width="9.140625" style="1" hidden="1"/>
    <col min="24" max="24" width="15.7109375" style="1" hidden="1" customWidth="1"/>
    <col min="25" max="26" width="9.140625" style="1" hidden="1" customWidth="1"/>
    <col min="27" max="27" width="15.5703125" style="1" customWidth="1"/>
    <col min="28" max="29" width="9.140625" style="1" hidden="1" customWidth="1"/>
    <col min="30" max="30" width="15.7109375" style="1" hidden="1" customWidth="1"/>
    <col min="31" max="31" width="9.140625" style="1" hidden="1"/>
    <col min="32" max="33" width="15.7109375" style="1" customWidth="1"/>
    <col min="34" max="35" width="9.140625" style="1" hidden="1"/>
    <col min="36" max="36" width="0.140625" style="1" customWidth="1"/>
    <col min="37" max="37" width="15.7109375" style="1" hidden="1" customWidth="1"/>
    <col min="38" max="38" width="9.140625" style="1" customWidth="1"/>
    <col min="39" max="16384" width="9.140625" style="1"/>
  </cols>
  <sheetData>
    <row r="1" spans="1:38" ht="91.5" customHeight="1" x14ac:dyDescent="0.25">
      <c r="A1" s="30" t="s">
        <v>113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"/>
    </row>
    <row r="2" spans="1:38" ht="19.5" customHeight="1" x14ac:dyDescent="0.25">
      <c r="A2" s="32" t="s">
        <v>126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17"/>
      <c r="AK2" s="17"/>
      <c r="AL2" s="3"/>
    </row>
    <row r="3" spans="1:38" ht="12.75" customHeight="1" x14ac:dyDescent="0.25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"/>
    </row>
    <row r="4" spans="1:38" ht="30" customHeight="1" x14ac:dyDescent="0.25">
      <c r="A4" s="44" t="s">
        <v>1</v>
      </c>
      <c r="B4" s="46" t="s">
        <v>2</v>
      </c>
      <c r="C4" s="48" t="s">
        <v>3</v>
      </c>
      <c r="D4" s="50" t="s">
        <v>4</v>
      </c>
      <c r="E4" s="52" t="s">
        <v>1</v>
      </c>
      <c r="F4" s="34" t="s">
        <v>5</v>
      </c>
      <c r="G4" s="35"/>
      <c r="H4" s="35"/>
      <c r="I4" s="34" t="s">
        <v>6</v>
      </c>
      <c r="J4" s="35"/>
      <c r="K4" s="35"/>
      <c r="L4" s="36" t="s">
        <v>1</v>
      </c>
      <c r="M4" s="36" t="s">
        <v>1</v>
      </c>
      <c r="N4" s="36" t="s">
        <v>1</v>
      </c>
      <c r="O4" s="36" t="s">
        <v>1</v>
      </c>
      <c r="P4" s="36" t="s">
        <v>7</v>
      </c>
      <c r="Q4" s="36" t="s">
        <v>1</v>
      </c>
      <c r="R4" s="36" t="s">
        <v>8</v>
      </c>
      <c r="S4" s="36" t="s">
        <v>1</v>
      </c>
      <c r="T4" s="36" t="s">
        <v>1</v>
      </c>
      <c r="U4" s="36" t="s">
        <v>1</v>
      </c>
      <c r="V4" s="36" t="s">
        <v>1</v>
      </c>
      <c r="W4" s="36" t="s">
        <v>1</v>
      </c>
      <c r="X4" s="36" t="s">
        <v>9</v>
      </c>
      <c r="Y4" s="34" t="s">
        <v>10</v>
      </c>
      <c r="Z4" s="35"/>
      <c r="AA4" s="35"/>
      <c r="AB4" s="34" t="s">
        <v>11</v>
      </c>
      <c r="AC4" s="35"/>
      <c r="AD4" s="35"/>
      <c r="AE4" s="4" t="s">
        <v>1</v>
      </c>
      <c r="AF4" s="34" t="s">
        <v>12</v>
      </c>
      <c r="AG4" s="35"/>
      <c r="AH4" s="34" t="s">
        <v>13</v>
      </c>
      <c r="AI4" s="35"/>
      <c r="AJ4" s="34" t="s">
        <v>14</v>
      </c>
      <c r="AK4" s="35"/>
      <c r="AL4" s="3"/>
    </row>
    <row r="5" spans="1:38" ht="63.75" x14ac:dyDescent="0.25">
      <c r="A5" s="45"/>
      <c r="B5" s="47"/>
      <c r="C5" s="49"/>
      <c r="D5" s="51"/>
      <c r="E5" s="53"/>
      <c r="F5" s="5" t="s">
        <v>1</v>
      </c>
      <c r="G5" s="5" t="s">
        <v>1</v>
      </c>
      <c r="H5" s="5" t="s">
        <v>1</v>
      </c>
      <c r="I5" s="5" t="s">
        <v>1</v>
      </c>
      <c r="J5" s="5" t="s">
        <v>1</v>
      </c>
      <c r="K5" s="5" t="s">
        <v>1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5" t="s">
        <v>1</v>
      </c>
      <c r="Z5" s="5" t="s">
        <v>1</v>
      </c>
      <c r="AA5" s="5" t="s">
        <v>15</v>
      </c>
      <c r="AB5" s="5" t="s">
        <v>1</v>
      </c>
      <c r="AC5" s="5" t="s">
        <v>1</v>
      </c>
      <c r="AD5" s="5" t="s">
        <v>15</v>
      </c>
      <c r="AE5" s="5"/>
      <c r="AF5" s="5" t="s">
        <v>16</v>
      </c>
      <c r="AG5" s="5" t="s">
        <v>17</v>
      </c>
      <c r="AH5" s="5" t="s">
        <v>1</v>
      </c>
      <c r="AI5" s="5" t="s">
        <v>1</v>
      </c>
      <c r="AJ5" s="5" t="s">
        <v>16</v>
      </c>
      <c r="AK5" s="5" t="s">
        <v>17</v>
      </c>
      <c r="AL5" s="3"/>
    </row>
    <row r="6" spans="1:38" hidden="1" x14ac:dyDescent="0.25">
      <c r="A6" s="6" t="s">
        <v>18</v>
      </c>
      <c r="B6" s="7" t="s">
        <v>19</v>
      </c>
      <c r="C6" s="6" t="s">
        <v>18</v>
      </c>
      <c r="D6" s="6"/>
      <c r="E6" s="6"/>
      <c r="F6" s="8"/>
      <c r="G6" s="6"/>
      <c r="H6" s="6"/>
      <c r="I6" s="6"/>
      <c r="J6" s="6"/>
      <c r="K6" s="6"/>
      <c r="L6" s="6"/>
      <c r="M6" s="6"/>
      <c r="N6" s="6"/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2106269.79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10"/>
      <c r="AH6" s="9">
        <v>0</v>
      </c>
      <c r="AI6" s="10"/>
      <c r="AJ6" s="9">
        <v>2106269.79</v>
      </c>
      <c r="AK6" s="10">
        <v>0</v>
      </c>
      <c r="AL6" s="3"/>
    </row>
    <row r="7" spans="1:38" hidden="1" outlineLevel="1" x14ac:dyDescent="0.25">
      <c r="A7" s="6"/>
      <c r="B7" s="7" t="s">
        <v>20</v>
      </c>
      <c r="C7" s="6"/>
      <c r="D7" s="6"/>
      <c r="E7" s="6"/>
      <c r="F7" s="8"/>
      <c r="G7" s="6"/>
      <c r="H7" s="6"/>
      <c r="I7" s="6"/>
      <c r="J7" s="6"/>
      <c r="K7" s="6"/>
      <c r="L7" s="6"/>
      <c r="M7" s="6"/>
      <c r="N7" s="6"/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2106269.79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10"/>
      <c r="AH7" s="9">
        <v>0</v>
      </c>
      <c r="AI7" s="10"/>
      <c r="AJ7" s="9">
        <v>2106269.79</v>
      </c>
      <c r="AK7" s="10">
        <v>0</v>
      </c>
      <c r="AL7" s="3"/>
    </row>
    <row r="8" spans="1:38" hidden="1" outlineLevel="2" x14ac:dyDescent="0.25">
      <c r="A8" s="6" t="s">
        <v>21</v>
      </c>
      <c r="B8" s="8">
        <v>1.0010302251010001E+19</v>
      </c>
      <c r="C8" s="6" t="s">
        <v>21</v>
      </c>
      <c r="D8" s="6"/>
      <c r="E8" s="6"/>
      <c r="F8" s="8"/>
      <c r="G8" s="6"/>
      <c r="H8" s="6"/>
      <c r="I8" s="8"/>
      <c r="J8" s="6"/>
      <c r="K8" s="6"/>
      <c r="L8" s="6"/>
      <c r="M8" s="6"/>
      <c r="N8" s="6"/>
      <c r="O8" s="11">
        <v>0</v>
      </c>
      <c r="P8" s="11">
        <v>0</v>
      </c>
      <c r="Q8" s="11">
        <v>578191.69999999995</v>
      </c>
      <c r="R8" s="12">
        <v>578191.69999999995</v>
      </c>
      <c r="S8" s="12">
        <v>578191.69999999995</v>
      </c>
      <c r="T8" s="12">
        <v>578191.69999999995</v>
      </c>
      <c r="U8" s="12">
        <v>0</v>
      </c>
      <c r="V8" s="12">
        <v>0</v>
      </c>
      <c r="W8" s="12">
        <v>0</v>
      </c>
      <c r="X8" s="12">
        <v>139514.23000000001</v>
      </c>
      <c r="Y8" s="12">
        <v>0</v>
      </c>
      <c r="Z8" s="12">
        <v>143185.21</v>
      </c>
      <c r="AA8" s="12">
        <v>143185.21</v>
      </c>
      <c r="AB8" s="12">
        <v>0</v>
      </c>
      <c r="AC8" s="12">
        <v>143185.21</v>
      </c>
      <c r="AD8" s="12">
        <v>143185.21</v>
      </c>
      <c r="AE8" s="12">
        <v>143185.21</v>
      </c>
      <c r="AF8" s="12">
        <v>435006.49</v>
      </c>
      <c r="AG8" s="13">
        <v>0.24764314326891929</v>
      </c>
      <c r="AH8" s="11">
        <v>435006.49</v>
      </c>
      <c r="AI8" s="14">
        <v>0.24764314326891929</v>
      </c>
      <c r="AJ8" s="11">
        <v>-3670.98</v>
      </c>
      <c r="AK8" s="14">
        <v>1.0263125847449397</v>
      </c>
      <c r="AL8" s="3"/>
    </row>
    <row r="9" spans="1:38" ht="0.75" hidden="1" customHeight="1" outlineLevel="1" collapsed="1" x14ac:dyDescent="0.25">
      <c r="A9" s="6" t="s">
        <v>22</v>
      </c>
      <c r="B9" s="7" t="s">
        <v>23</v>
      </c>
      <c r="C9" s="6" t="s">
        <v>22</v>
      </c>
      <c r="D9" s="6"/>
      <c r="E9" s="6"/>
      <c r="F9" s="8"/>
      <c r="G9" s="6"/>
      <c r="H9" s="6"/>
      <c r="I9" s="6"/>
      <c r="J9" s="6"/>
      <c r="K9" s="6"/>
      <c r="L9" s="6"/>
      <c r="M9" s="6"/>
      <c r="N9" s="6"/>
      <c r="O9" s="18">
        <v>0</v>
      </c>
      <c r="P9" s="18">
        <v>-55517.69</v>
      </c>
      <c r="Q9" s="18">
        <v>55517.69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20"/>
      <c r="AH9" s="9">
        <v>0</v>
      </c>
      <c r="AI9" s="10"/>
      <c r="AJ9" s="9">
        <v>0</v>
      </c>
      <c r="AK9" s="10"/>
      <c r="AL9" s="3"/>
    </row>
    <row r="10" spans="1:38" ht="76.5" hidden="1" outlineLevel="2" x14ac:dyDescent="0.25">
      <c r="A10" s="6" t="s">
        <v>24</v>
      </c>
      <c r="B10" s="8" t="s">
        <v>25</v>
      </c>
      <c r="C10" s="6" t="s">
        <v>24</v>
      </c>
      <c r="D10" s="6"/>
      <c r="E10" s="6"/>
      <c r="F10" s="8"/>
      <c r="G10" s="6"/>
      <c r="H10" s="6"/>
      <c r="I10" s="8"/>
      <c r="J10" s="6"/>
      <c r="K10" s="6"/>
      <c r="L10" s="6"/>
      <c r="M10" s="6"/>
      <c r="N10" s="6"/>
      <c r="O10" s="11">
        <v>0</v>
      </c>
      <c r="P10" s="11">
        <v>-55517.69</v>
      </c>
      <c r="Q10" s="11">
        <v>55517.69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3"/>
      <c r="AH10" s="11">
        <v>0</v>
      </c>
      <c r="AI10" s="14"/>
      <c r="AJ10" s="11">
        <v>0</v>
      </c>
      <c r="AK10" s="14"/>
      <c r="AL10" s="3"/>
    </row>
    <row r="11" spans="1:38" ht="38.25" hidden="1" outlineLevel="2" x14ac:dyDescent="0.25">
      <c r="A11" s="6" t="s">
        <v>26</v>
      </c>
      <c r="B11" s="8" t="s">
        <v>27</v>
      </c>
      <c r="C11" s="6" t="s">
        <v>26</v>
      </c>
      <c r="D11" s="6"/>
      <c r="E11" s="6"/>
      <c r="F11" s="8"/>
      <c r="G11" s="6"/>
      <c r="H11" s="6"/>
      <c r="I11" s="8"/>
      <c r="J11" s="6"/>
      <c r="K11" s="6"/>
      <c r="L11" s="6"/>
      <c r="M11" s="6"/>
      <c r="N11" s="6"/>
      <c r="O11" s="11">
        <v>0</v>
      </c>
      <c r="P11" s="11">
        <v>30000</v>
      </c>
      <c r="Q11" s="11">
        <v>0</v>
      </c>
      <c r="R11" s="12">
        <v>30000</v>
      </c>
      <c r="S11" s="12">
        <v>30000</v>
      </c>
      <c r="T11" s="12">
        <v>30000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30000</v>
      </c>
      <c r="AG11" s="13">
        <v>0</v>
      </c>
      <c r="AH11" s="11">
        <v>30000</v>
      </c>
      <c r="AI11" s="14">
        <v>0</v>
      </c>
      <c r="AJ11" s="11">
        <v>0</v>
      </c>
      <c r="AK11" s="14"/>
      <c r="AL11" s="3"/>
    </row>
    <row r="12" spans="1:38" ht="38.25" hidden="1" outlineLevel="2" x14ac:dyDescent="0.25">
      <c r="A12" s="6" t="s">
        <v>28</v>
      </c>
      <c r="B12" s="8" t="s">
        <v>27</v>
      </c>
      <c r="C12" s="6" t="s">
        <v>28</v>
      </c>
      <c r="D12" s="6"/>
      <c r="E12" s="6"/>
      <c r="F12" s="8"/>
      <c r="G12" s="6"/>
      <c r="H12" s="6"/>
      <c r="I12" s="8"/>
      <c r="J12" s="6"/>
      <c r="K12" s="6"/>
      <c r="L12" s="6"/>
      <c r="M12" s="6"/>
      <c r="N12" s="6"/>
      <c r="O12" s="11">
        <v>0</v>
      </c>
      <c r="P12" s="11">
        <v>0</v>
      </c>
      <c r="Q12" s="11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8000</v>
      </c>
      <c r="Y12" s="12">
        <v>0</v>
      </c>
      <c r="Z12" s="12">
        <v>2500</v>
      </c>
      <c r="AA12" s="12">
        <v>2500</v>
      </c>
      <c r="AB12" s="12">
        <v>0</v>
      </c>
      <c r="AC12" s="12">
        <v>2500</v>
      </c>
      <c r="AD12" s="12">
        <v>2500</v>
      </c>
      <c r="AE12" s="12">
        <v>2500</v>
      </c>
      <c r="AF12" s="12">
        <v>-2500</v>
      </c>
      <c r="AG12" s="13"/>
      <c r="AH12" s="11">
        <v>-2500</v>
      </c>
      <c r="AI12" s="14"/>
      <c r="AJ12" s="11">
        <v>5500</v>
      </c>
      <c r="AK12" s="14">
        <v>0.3125</v>
      </c>
      <c r="AL12" s="3"/>
    </row>
    <row r="13" spans="1:38" ht="38.25" collapsed="1" x14ac:dyDescent="0.25">
      <c r="A13" s="6" t="s">
        <v>29</v>
      </c>
      <c r="B13" s="25" t="s">
        <v>30</v>
      </c>
      <c r="C13" s="26" t="s">
        <v>29</v>
      </c>
      <c r="D13" s="26"/>
      <c r="E13" s="26"/>
      <c r="F13" s="27"/>
      <c r="G13" s="26"/>
      <c r="H13" s="26"/>
      <c r="I13" s="26"/>
      <c r="J13" s="26"/>
      <c r="K13" s="26"/>
      <c r="L13" s="26"/>
      <c r="M13" s="26"/>
      <c r="N13" s="26"/>
      <c r="O13" s="9">
        <v>0</v>
      </c>
      <c r="P13" s="9">
        <v>75591857</v>
      </c>
      <c r="Q13" s="9">
        <v>0</v>
      </c>
      <c r="R13" s="28">
        <f>SUM(R14+R22+R27+R32+R36+R41)</f>
        <v>347500</v>
      </c>
      <c r="S13" s="28">
        <f t="shared" ref="S13:AF13" si="0">SUM(S14+S22+S27+S32+S36+S41)</f>
        <v>75527571</v>
      </c>
      <c r="T13" s="28">
        <f t="shared" si="0"/>
        <v>75527571</v>
      </c>
      <c r="U13" s="28">
        <f t="shared" si="0"/>
        <v>0</v>
      </c>
      <c r="V13" s="28">
        <f t="shared" si="0"/>
        <v>0</v>
      </c>
      <c r="W13" s="28">
        <f t="shared" si="0"/>
        <v>0</v>
      </c>
      <c r="X13" s="28">
        <f t="shared" si="0"/>
        <v>17574000</v>
      </c>
      <c r="Y13" s="28">
        <f t="shared" si="0"/>
        <v>0</v>
      </c>
      <c r="Z13" s="28">
        <f t="shared" si="0"/>
        <v>17122412.099999998</v>
      </c>
      <c r="AA13" s="28">
        <f t="shared" si="0"/>
        <v>36809.56</v>
      </c>
      <c r="AB13" s="28">
        <f t="shared" si="0"/>
        <v>0</v>
      </c>
      <c r="AC13" s="28">
        <f t="shared" si="0"/>
        <v>17122412.099999998</v>
      </c>
      <c r="AD13" s="28">
        <f t="shared" si="0"/>
        <v>17122412.099999998</v>
      </c>
      <c r="AE13" s="28">
        <f t="shared" si="0"/>
        <v>17122412.099999998</v>
      </c>
      <c r="AF13" s="28">
        <f t="shared" si="0"/>
        <v>310690.44</v>
      </c>
      <c r="AG13" s="29">
        <f>AA13/R13</f>
        <v>0.10592679136690647</v>
      </c>
      <c r="AH13" s="9">
        <v>58466474.659999996</v>
      </c>
      <c r="AI13" s="10">
        <v>0.22655062356782688</v>
      </c>
      <c r="AJ13" s="9">
        <v>459617.66</v>
      </c>
      <c r="AK13" s="10">
        <v>0.97386308444697189</v>
      </c>
      <c r="AL13" s="3"/>
    </row>
    <row r="14" spans="1:38" ht="76.5" outlineLevel="1" x14ac:dyDescent="0.25">
      <c r="A14" s="6" t="s">
        <v>31</v>
      </c>
      <c r="B14" s="7" t="s">
        <v>32</v>
      </c>
      <c r="C14" s="6">
        <v>1.01020100100001E+16</v>
      </c>
      <c r="D14" s="6"/>
      <c r="E14" s="6"/>
      <c r="F14" s="8"/>
      <c r="G14" s="6"/>
      <c r="H14" s="6"/>
      <c r="I14" s="6"/>
      <c r="J14" s="6"/>
      <c r="K14" s="6"/>
      <c r="L14" s="6"/>
      <c r="M14" s="6"/>
      <c r="N14" s="6"/>
      <c r="O14" s="18">
        <v>0</v>
      </c>
      <c r="P14" s="18">
        <v>69814000</v>
      </c>
      <c r="Q14" s="18">
        <v>0</v>
      </c>
      <c r="R14" s="19">
        <v>42500</v>
      </c>
      <c r="S14" s="19">
        <v>69814000</v>
      </c>
      <c r="T14" s="19">
        <v>69814000</v>
      </c>
      <c r="U14" s="19">
        <v>0</v>
      </c>
      <c r="V14" s="19">
        <v>0</v>
      </c>
      <c r="W14" s="19">
        <v>0</v>
      </c>
      <c r="X14" s="19">
        <v>16410000</v>
      </c>
      <c r="Y14" s="19">
        <v>0</v>
      </c>
      <c r="Z14" s="19">
        <v>16365378.029999999</v>
      </c>
      <c r="AA14" s="19">
        <v>14192.07</v>
      </c>
      <c r="AB14" s="19">
        <v>0</v>
      </c>
      <c r="AC14" s="19">
        <v>16365378.029999999</v>
      </c>
      <c r="AD14" s="19">
        <v>16365378.029999999</v>
      </c>
      <c r="AE14" s="19">
        <v>16365378.029999999</v>
      </c>
      <c r="AF14" s="19">
        <f>R14-AA14</f>
        <v>28307.93</v>
      </c>
      <c r="AG14" s="20">
        <f>AA14/R14</f>
        <v>0.33393105882352941</v>
      </c>
      <c r="AH14" s="9">
        <v>53448621.969999999</v>
      </c>
      <c r="AI14" s="10">
        <v>0.23441398616323372</v>
      </c>
      <c r="AJ14" s="9">
        <v>44621.97</v>
      </c>
      <c r="AK14" s="10">
        <v>0.99728080621572213</v>
      </c>
      <c r="AL14" s="3"/>
    </row>
    <row r="15" spans="1:38" ht="76.5" hidden="1" outlineLevel="2" x14ac:dyDescent="0.25">
      <c r="A15" s="6" t="s">
        <v>33</v>
      </c>
      <c r="B15" s="8" t="s">
        <v>34</v>
      </c>
      <c r="C15" s="6" t="s">
        <v>33</v>
      </c>
      <c r="D15" s="6"/>
      <c r="E15" s="6"/>
      <c r="F15" s="8"/>
      <c r="G15" s="6"/>
      <c r="H15" s="6"/>
      <c r="I15" s="8"/>
      <c r="J15" s="6"/>
      <c r="K15" s="6"/>
      <c r="L15" s="6"/>
      <c r="M15" s="6"/>
      <c r="N15" s="6"/>
      <c r="O15" s="11">
        <v>0</v>
      </c>
      <c r="P15" s="11">
        <v>69814000</v>
      </c>
      <c r="Q15" s="11">
        <v>0</v>
      </c>
      <c r="R15" s="12">
        <v>69814000</v>
      </c>
      <c r="S15" s="12">
        <v>69814000</v>
      </c>
      <c r="T15" s="12">
        <v>69814000</v>
      </c>
      <c r="U15" s="12">
        <v>0</v>
      </c>
      <c r="V15" s="12">
        <v>0</v>
      </c>
      <c r="W15" s="12">
        <v>0</v>
      </c>
      <c r="X15" s="12">
        <v>16410000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9">
        <f t="shared" ref="AF15:AF64" si="1">R15-AA15</f>
        <v>69814000</v>
      </c>
      <c r="AG15" s="13">
        <v>0</v>
      </c>
      <c r="AH15" s="11">
        <v>69814000</v>
      </c>
      <c r="AI15" s="14">
        <v>0</v>
      </c>
      <c r="AJ15" s="11">
        <v>16410000</v>
      </c>
      <c r="AK15" s="14">
        <v>0</v>
      </c>
      <c r="AL15" s="3"/>
    </row>
    <row r="16" spans="1:38" ht="89.25" hidden="1" outlineLevel="2" x14ac:dyDescent="0.25">
      <c r="A16" s="6" t="s">
        <v>35</v>
      </c>
      <c r="B16" s="8" t="s">
        <v>36</v>
      </c>
      <c r="C16" s="6" t="s">
        <v>35</v>
      </c>
      <c r="D16" s="6"/>
      <c r="E16" s="6"/>
      <c r="F16" s="8"/>
      <c r="G16" s="6"/>
      <c r="H16" s="6"/>
      <c r="I16" s="8"/>
      <c r="J16" s="6"/>
      <c r="K16" s="6"/>
      <c r="L16" s="6"/>
      <c r="M16" s="6"/>
      <c r="N16" s="6"/>
      <c r="O16" s="11">
        <v>0</v>
      </c>
      <c r="P16" s="11">
        <v>0</v>
      </c>
      <c r="Q16" s="11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16365980.6</v>
      </c>
      <c r="AA16" s="12">
        <v>16365980.6</v>
      </c>
      <c r="AB16" s="12">
        <v>0</v>
      </c>
      <c r="AC16" s="12">
        <v>16365980.6</v>
      </c>
      <c r="AD16" s="12">
        <v>16365980.6</v>
      </c>
      <c r="AE16" s="12">
        <v>16365980.6</v>
      </c>
      <c r="AF16" s="19">
        <f t="shared" si="1"/>
        <v>-16365980.6</v>
      </c>
      <c r="AG16" s="13"/>
      <c r="AH16" s="11">
        <v>-16365980.6</v>
      </c>
      <c r="AI16" s="14"/>
      <c r="AJ16" s="11">
        <v>-16365980.6</v>
      </c>
      <c r="AK16" s="14"/>
      <c r="AL16" s="3"/>
    </row>
    <row r="17" spans="1:38" ht="63.75" hidden="1" outlineLevel="2" x14ac:dyDescent="0.25">
      <c r="A17" s="6" t="s">
        <v>37</v>
      </c>
      <c r="B17" s="8" t="s">
        <v>38</v>
      </c>
      <c r="C17" s="6" t="s">
        <v>37</v>
      </c>
      <c r="D17" s="6"/>
      <c r="E17" s="6"/>
      <c r="F17" s="8"/>
      <c r="G17" s="6"/>
      <c r="H17" s="6"/>
      <c r="I17" s="8"/>
      <c r="J17" s="6"/>
      <c r="K17" s="6"/>
      <c r="L17" s="6"/>
      <c r="M17" s="6"/>
      <c r="N17" s="6"/>
      <c r="O17" s="11">
        <v>0</v>
      </c>
      <c r="P17" s="11">
        <v>0</v>
      </c>
      <c r="Q17" s="11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-1402.06</v>
      </c>
      <c r="AA17" s="12">
        <v>-1402.06</v>
      </c>
      <c r="AB17" s="12">
        <v>0</v>
      </c>
      <c r="AC17" s="12">
        <v>-1402.06</v>
      </c>
      <c r="AD17" s="12">
        <v>-1402.06</v>
      </c>
      <c r="AE17" s="12">
        <v>-1402.06</v>
      </c>
      <c r="AF17" s="19">
        <f t="shared" si="1"/>
        <v>1402.06</v>
      </c>
      <c r="AG17" s="13"/>
      <c r="AH17" s="11">
        <v>1402.06</v>
      </c>
      <c r="AI17" s="14"/>
      <c r="AJ17" s="11">
        <v>1402.06</v>
      </c>
      <c r="AK17" s="14"/>
      <c r="AL17" s="3"/>
    </row>
    <row r="18" spans="1:38" ht="89.25" hidden="1" outlineLevel="2" x14ac:dyDescent="0.25">
      <c r="A18" s="6" t="s">
        <v>39</v>
      </c>
      <c r="B18" s="8" t="s">
        <v>40</v>
      </c>
      <c r="C18" s="6" t="s">
        <v>39</v>
      </c>
      <c r="D18" s="6"/>
      <c r="E18" s="6"/>
      <c r="F18" s="8"/>
      <c r="G18" s="6"/>
      <c r="H18" s="6"/>
      <c r="I18" s="8"/>
      <c r="J18" s="6"/>
      <c r="K18" s="6"/>
      <c r="L18" s="6"/>
      <c r="M18" s="6"/>
      <c r="N18" s="6"/>
      <c r="O18" s="11">
        <v>0</v>
      </c>
      <c r="P18" s="11">
        <v>0</v>
      </c>
      <c r="Q18" s="11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799.49</v>
      </c>
      <c r="AA18" s="12">
        <v>799.49</v>
      </c>
      <c r="AB18" s="12">
        <v>0</v>
      </c>
      <c r="AC18" s="12">
        <v>799.49</v>
      </c>
      <c r="AD18" s="12">
        <v>799.49</v>
      </c>
      <c r="AE18" s="12">
        <v>799.49</v>
      </c>
      <c r="AF18" s="19">
        <f t="shared" si="1"/>
        <v>-799.49</v>
      </c>
      <c r="AG18" s="13"/>
      <c r="AH18" s="11">
        <v>-799.49</v>
      </c>
      <c r="AI18" s="14"/>
      <c r="AJ18" s="11">
        <v>-799.49</v>
      </c>
      <c r="AK18" s="14"/>
      <c r="AL18" s="3"/>
    </row>
    <row r="19" spans="1:38" ht="102" hidden="1" outlineLevel="2" x14ac:dyDescent="0.25">
      <c r="A19" s="6" t="s">
        <v>41</v>
      </c>
      <c r="B19" s="8" t="s">
        <v>42</v>
      </c>
      <c r="C19" s="6" t="s">
        <v>41</v>
      </c>
      <c r="D19" s="6"/>
      <c r="E19" s="6"/>
      <c r="F19" s="8"/>
      <c r="G19" s="6"/>
      <c r="H19" s="6"/>
      <c r="I19" s="8"/>
      <c r="J19" s="6"/>
      <c r="K19" s="6"/>
      <c r="L19" s="6"/>
      <c r="M19" s="6"/>
      <c r="N19" s="6"/>
      <c r="O19" s="11">
        <v>0</v>
      </c>
      <c r="P19" s="11">
        <v>64286</v>
      </c>
      <c r="Q19" s="11">
        <v>0</v>
      </c>
      <c r="R19" s="12">
        <v>64286</v>
      </c>
      <c r="S19" s="12">
        <v>64286</v>
      </c>
      <c r="T19" s="12">
        <v>64286</v>
      </c>
      <c r="U19" s="12">
        <v>0</v>
      </c>
      <c r="V19" s="12">
        <v>0</v>
      </c>
      <c r="W19" s="12">
        <v>0</v>
      </c>
      <c r="X19" s="12">
        <v>11000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9">
        <f t="shared" si="1"/>
        <v>64286</v>
      </c>
      <c r="AG19" s="13">
        <v>0</v>
      </c>
      <c r="AH19" s="11">
        <v>64286</v>
      </c>
      <c r="AI19" s="14">
        <v>0</v>
      </c>
      <c r="AJ19" s="11">
        <v>11000</v>
      </c>
      <c r="AK19" s="14">
        <v>0</v>
      </c>
      <c r="AL19" s="3"/>
    </row>
    <row r="20" spans="1:38" ht="114.75" hidden="1" outlineLevel="2" x14ac:dyDescent="0.25">
      <c r="A20" s="6" t="s">
        <v>43</v>
      </c>
      <c r="B20" s="8" t="s">
        <v>44</v>
      </c>
      <c r="C20" s="6" t="s">
        <v>43</v>
      </c>
      <c r="D20" s="6"/>
      <c r="E20" s="6"/>
      <c r="F20" s="8"/>
      <c r="G20" s="6"/>
      <c r="H20" s="6"/>
      <c r="I20" s="8"/>
      <c r="J20" s="6"/>
      <c r="K20" s="6"/>
      <c r="L20" s="6"/>
      <c r="M20" s="6"/>
      <c r="N20" s="6"/>
      <c r="O20" s="11">
        <v>0</v>
      </c>
      <c r="P20" s="11">
        <v>0</v>
      </c>
      <c r="Q20" s="11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2966.06</v>
      </c>
      <c r="AA20" s="12">
        <v>2966.06</v>
      </c>
      <c r="AB20" s="12">
        <v>0</v>
      </c>
      <c r="AC20" s="12">
        <v>2966.06</v>
      </c>
      <c r="AD20" s="12">
        <v>2966.06</v>
      </c>
      <c r="AE20" s="12">
        <v>2966.06</v>
      </c>
      <c r="AF20" s="19">
        <f t="shared" si="1"/>
        <v>-2966.06</v>
      </c>
      <c r="AG20" s="13"/>
      <c r="AH20" s="11">
        <v>-2966.06</v>
      </c>
      <c r="AI20" s="14"/>
      <c r="AJ20" s="11">
        <v>-2966.06</v>
      </c>
      <c r="AK20" s="14"/>
      <c r="AL20" s="3"/>
    </row>
    <row r="21" spans="1:38" ht="89.25" hidden="1" outlineLevel="2" x14ac:dyDescent="0.25">
      <c r="A21" s="6" t="s">
        <v>45</v>
      </c>
      <c r="B21" s="8" t="s">
        <v>46</v>
      </c>
      <c r="C21" s="6" t="s">
        <v>45</v>
      </c>
      <c r="D21" s="6"/>
      <c r="E21" s="6"/>
      <c r="F21" s="8"/>
      <c r="G21" s="6"/>
      <c r="H21" s="6"/>
      <c r="I21" s="8"/>
      <c r="J21" s="6"/>
      <c r="K21" s="6"/>
      <c r="L21" s="6"/>
      <c r="M21" s="6"/>
      <c r="N21" s="6"/>
      <c r="O21" s="11">
        <v>0</v>
      </c>
      <c r="P21" s="11">
        <v>0</v>
      </c>
      <c r="Q21" s="11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4.18</v>
      </c>
      <c r="AA21" s="12">
        <v>4.18</v>
      </c>
      <c r="AB21" s="12">
        <v>0</v>
      </c>
      <c r="AC21" s="12">
        <v>4.18</v>
      </c>
      <c r="AD21" s="12">
        <v>4.18</v>
      </c>
      <c r="AE21" s="12">
        <v>4.18</v>
      </c>
      <c r="AF21" s="19">
        <f t="shared" si="1"/>
        <v>-4.18</v>
      </c>
      <c r="AG21" s="13"/>
      <c r="AH21" s="11">
        <v>-4.18</v>
      </c>
      <c r="AI21" s="14"/>
      <c r="AJ21" s="11">
        <v>-4.18</v>
      </c>
      <c r="AK21" s="14"/>
      <c r="AL21" s="3"/>
    </row>
    <row r="22" spans="1:38" ht="38.25" outlineLevel="1" collapsed="1" x14ac:dyDescent="0.25">
      <c r="A22" s="6" t="s">
        <v>47</v>
      </c>
      <c r="B22" s="7" t="s">
        <v>48</v>
      </c>
      <c r="C22" s="6">
        <v>1.01020300100001E+16</v>
      </c>
      <c r="D22" s="6"/>
      <c r="E22" s="6"/>
      <c r="F22" s="8"/>
      <c r="G22" s="6"/>
      <c r="H22" s="6"/>
      <c r="I22" s="6"/>
      <c r="J22" s="6"/>
      <c r="K22" s="6"/>
      <c r="L22" s="6"/>
      <c r="M22" s="6"/>
      <c r="N22" s="6"/>
      <c r="O22" s="18">
        <v>0</v>
      </c>
      <c r="P22" s="18">
        <v>263571</v>
      </c>
      <c r="Q22" s="18">
        <v>0</v>
      </c>
      <c r="R22" s="19"/>
      <c r="S22" s="19">
        <v>263571</v>
      </c>
      <c r="T22" s="19">
        <v>263571</v>
      </c>
      <c r="U22" s="19">
        <v>0</v>
      </c>
      <c r="V22" s="19">
        <v>0</v>
      </c>
      <c r="W22" s="19">
        <v>0</v>
      </c>
      <c r="X22" s="19">
        <v>31000</v>
      </c>
      <c r="Y22" s="19">
        <v>0</v>
      </c>
      <c r="Z22" s="19">
        <v>18638.11</v>
      </c>
      <c r="AA22" s="19">
        <v>220.97</v>
      </c>
      <c r="AB22" s="19">
        <v>0</v>
      </c>
      <c r="AC22" s="19">
        <v>18638.11</v>
      </c>
      <c r="AD22" s="19">
        <v>18638.11</v>
      </c>
      <c r="AE22" s="19">
        <v>18638.11</v>
      </c>
      <c r="AF22" s="19">
        <f t="shared" si="1"/>
        <v>-220.97</v>
      </c>
      <c r="AG22" s="20"/>
      <c r="AH22" s="9">
        <v>244932.89</v>
      </c>
      <c r="AI22" s="10">
        <v>7.0713811458772022E-2</v>
      </c>
      <c r="AJ22" s="9">
        <v>12361.89</v>
      </c>
      <c r="AK22" s="10">
        <v>0.60122935483870965</v>
      </c>
      <c r="AL22" s="3"/>
    </row>
    <row r="23" spans="1:38" ht="38.25" hidden="1" outlineLevel="2" x14ac:dyDescent="0.25">
      <c r="A23" s="6" t="s">
        <v>49</v>
      </c>
      <c r="B23" s="8" t="s">
        <v>50</v>
      </c>
      <c r="C23" s="6" t="s">
        <v>49</v>
      </c>
      <c r="D23" s="6"/>
      <c r="E23" s="6"/>
      <c r="F23" s="8"/>
      <c r="G23" s="6"/>
      <c r="H23" s="6"/>
      <c r="I23" s="8"/>
      <c r="J23" s="6"/>
      <c r="K23" s="6"/>
      <c r="L23" s="6"/>
      <c r="M23" s="6"/>
      <c r="N23" s="6"/>
      <c r="O23" s="11">
        <v>0</v>
      </c>
      <c r="P23" s="11">
        <v>263571</v>
      </c>
      <c r="Q23" s="11">
        <v>0</v>
      </c>
      <c r="R23" s="12">
        <v>263571</v>
      </c>
      <c r="S23" s="12">
        <v>263571</v>
      </c>
      <c r="T23" s="12">
        <v>263571</v>
      </c>
      <c r="U23" s="12">
        <v>0</v>
      </c>
      <c r="V23" s="12">
        <v>0</v>
      </c>
      <c r="W23" s="12">
        <v>0</v>
      </c>
      <c r="X23" s="12">
        <v>31000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9">
        <f t="shared" si="1"/>
        <v>263571</v>
      </c>
      <c r="AG23" s="13">
        <v>0</v>
      </c>
      <c r="AH23" s="11">
        <v>263571</v>
      </c>
      <c r="AI23" s="14">
        <v>0</v>
      </c>
      <c r="AJ23" s="11">
        <v>31000</v>
      </c>
      <c r="AK23" s="14">
        <v>0</v>
      </c>
      <c r="AL23" s="3"/>
    </row>
    <row r="24" spans="1:38" ht="51" hidden="1" outlineLevel="2" x14ac:dyDescent="0.25">
      <c r="A24" s="6" t="s">
        <v>51</v>
      </c>
      <c r="B24" s="8" t="s">
        <v>52</v>
      </c>
      <c r="C24" s="6" t="s">
        <v>51</v>
      </c>
      <c r="D24" s="6"/>
      <c r="E24" s="6"/>
      <c r="F24" s="8"/>
      <c r="G24" s="6"/>
      <c r="H24" s="6"/>
      <c r="I24" s="8"/>
      <c r="J24" s="6"/>
      <c r="K24" s="6"/>
      <c r="L24" s="6"/>
      <c r="M24" s="6"/>
      <c r="N24" s="6"/>
      <c r="O24" s="11">
        <v>0</v>
      </c>
      <c r="P24" s="11">
        <v>0</v>
      </c>
      <c r="Q24" s="11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16336.57</v>
      </c>
      <c r="AA24" s="12">
        <v>16336.57</v>
      </c>
      <c r="AB24" s="12">
        <v>0</v>
      </c>
      <c r="AC24" s="12">
        <v>16336.57</v>
      </c>
      <c r="AD24" s="12">
        <v>16336.57</v>
      </c>
      <c r="AE24" s="12">
        <v>16336.57</v>
      </c>
      <c r="AF24" s="19">
        <f t="shared" si="1"/>
        <v>-16336.57</v>
      </c>
      <c r="AG24" s="13"/>
      <c r="AH24" s="11">
        <v>-16336.57</v>
      </c>
      <c r="AI24" s="14"/>
      <c r="AJ24" s="11">
        <v>-16336.57</v>
      </c>
      <c r="AK24" s="14"/>
      <c r="AL24" s="3"/>
    </row>
    <row r="25" spans="1:38" ht="38.25" hidden="1" outlineLevel="2" x14ac:dyDescent="0.25">
      <c r="A25" s="6" t="s">
        <v>53</v>
      </c>
      <c r="B25" s="8" t="s">
        <v>54</v>
      </c>
      <c r="C25" s="6" t="s">
        <v>53</v>
      </c>
      <c r="D25" s="6"/>
      <c r="E25" s="6"/>
      <c r="F25" s="8"/>
      <c r="G25" s="6"/>
      <c r="H25" s="6"/>
      <c r="I25" s="8"/>
      <c r="J25" s="6"/>
      <c r="K25" s="6"/>
      <c r="L25" s="6"/>
      <c r="M25" s="6"/>
      <c r="N25" s="6"/>
      <c r="O25" s="11">
        <v>0</v>
      </c>
      <c r="P25" s="11">
        <v>0</v>
      </c>
      <c r="Q25" s="11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85.28</v>
      </c>
      <c r="AA25" s="12">
        <v>85.28</v>
      </c>
      <c r="AB25" s="12">
        <v>0</v>
      </c>
      <c r="AC25" s="12">
        <v>85.28</v>
      </c>
      <c r="AD25" s="12">
        <v>85.28</v>
      </c>
      <c r="AE25" s="12">
        <v>85.28</v>
      </c>
      <c r="AF25" s="19">
        <f t="shared" si="1"/>
        <v>-85.28</v>
      </c>
      <c r="AG25" s="13"/>
      <c r="AH25" s="11">
        <v>-85.28</v>
      </c>
      <c r="AI25" s="14"/>
      <c r="AJ25" s="11">
        <v>-85.28</v>
      </c>
      <c r="AK25" s="14"/>
      <c r="AL25" s="3"/>
    </row>
    <row r="26" spans="1:38" ht="38.25" hidden="1" outlineLevel="2" x14ac:dyDescent="0.25">
      <c r="A26" s="6" t="s">
        <v>55</v>
      </c>
      <c r="B26" s="8" t="s">
        <v>54</v>
      </c>
      <c r="C26" s="6" t="s">
        <v>55</v>
      </c>
      <c r="D26" s="6"/>
      <c r="E26" s="6"/>
      <c r="F26" s="8"/>
      <c r="G26" s="6"/>
      <c r="H26" s="6"/>
      <c r="I26" s="8"/>
      <c r="J26" s="6"/>
      <c r="K26" s="6"/>
      <c r="L26" s="6"/>
      <c r="M26" s="6"/>
      <c r="N26" s="6"/>
      <c r="O26" s="11">
        <v>0</v>
      </c>
      <c r="P26" s="11">
        <v>0</v>
      </c>
      <c r="Q26" s="11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2216.2600000000002</v>
      </c>
      <c r="AA26" s="12">
        <v>2216.2600000000002</v>
      </c>
      <c r="AB26" s="12">
        <v>0</v>
      </c>
      <c r="AC26" s="12">
        <v>2216.2600000000002</v>
      </c>
      <c r="AD26" s="12">
        <v>2216.2600000000002</v>
      </c>
      <c r="AE26" s="12">
        <v>2216.2600000000002</v>
      </c>
      <c r="AF26" s="19">
        <f t="shared" si="1"/>
        <v>-2216.2600000000002</v>
      </c>
      <c r="AG26" s="13"/>
      <c r="AH26" s="11">
        <v>-2216.2600000000002</v>
      </c>
      <c r="AI26" s="14"/>
      <c r="AJ26" s="11">
        <v>-2216.2600000000002</v>
      </c>
      <c r="AK26" s="14"/>
      <c r="AL26" s="3"/>
    </row>
    <row r="27" spans="1:38" ht="38.25" outlineLevel="1" collapsed="1" x14ac:dyDescent="0.25">
      <c r="A27" s="6" t="s">
        <v>56</v>
      </c>
      <c r="B27" s="7" t="s">
        <v>57</v>
      </c>
      <c r="C27" s="6">
        <v>1.06010301000001E+16</v>
      </c>
      <c r="D27" s="6"/>
      <c r="E27" s="6"/>
      <c r="F27" s="8"/>
      <c r="G27" s="6"/>
      <c r="H27" s="6"/>
      <c r="I27" s="6"/>
      <c r="J27" s="6"/>
      <c r="K27" s="6"/>
      <c r="L27" s="6"/>
      <c r="M27" s="6"/>
      <c r="N27" s="6"/>
      <c r="O27" s="18">
        <v>0</v>
      </c>
      <c r="P27" s="18">
        <v>2050000</v>
      </c>
      <c r="Q27" s="18">
        <v>0</v>
      </c>
      <c r="R27" s="19">
        <v>45000</v>
      </c>
      <c r="S27" s="19">
        <v>2050000</v>
      </c>
      <c r="T27" s="19">
        <v>2050000</v>
      </c>
      <c r="U27" s="19">
        <v>0</v>
      </c>
      <c r="V27" s="19">
        <v>0</v>
      </c>
      <c r="W27" s="19">
        <v>0</v>
      </c>
      <c r="X27" s="19">
        <v>145000</v>
      </c>
      <c r="Y27" s="19">
        <v>0</v>
      </c>
      <c r="Z27" s="19">
        <v>171377.54</v>
      </c>
      <c r="AA27" s="19">
        <v>10565.42</v>
      </c>
      <c r="AB27" s="19">
        <v>0</v>
      </c>
      <c r="AC27" s="19">
        <v>171377.54</v>
      </c>
      <c r="AD27" s="19">
        <v>171377.54</v>
      </c>
      <c r="AE27" s="19">
        <v>171377.54</v>
      </c>
      <c r="AF27" s="19">
        <f t="shared" si="1"/>
        <v>34434.58</v>
      </c>
      <c r="AG27" s="20">
        <f>AA27/R27</f>
        <v>0.23478711111111111</v>
      </c>
      <c r="AH27" s="9">
        <v>1878622.46</v>
      </c>
      <c r="AI27" s="10">
        <v>8.3598800000000001E-2</v>
      </c>
      <c r="AJ27" s="9">
        <v>-26377.54</v>
      </c>
      <c r="AK27" s="10">
        <v>1.1819140689655172</v>
      </c>
      <c r="AL27" s="3"/>
    </row>
    <row r="28" spans="1:38" ht="51" hidden="1" outlineLevel="2" x14ac:dyDescent="0.25">
      <c r="A28" s="6" t="s">
        <v>58</v>
      </c>
      <c r="B28" s="8" t="s">
        <v>59</v>
      </c>
      <c r="C28" s="6" t="s">
        <v>58</v>
      </c>
      <c r="D28" s="6"/>
      <c r="E28" s="6"/>
      <c r="F28" s="8"/>
      <c r="G28" s="6"/>
      <c r="H28" s="6"/>
      <c r="I28" s="8"/>
      <c r="J28" s="6"/>
      <c r="K28" s="6"/>
      <c r="L28" s="6"/>
      <c r="M28" s="6"/>
      <c r="N28" s="6"/>
      <c r="O28" s="11">
        <v>0</v>
      </c>
      <c r="P28" s="11">
        <v>2050000</v>
      </c>
      <c r="Q28" s="11">
        <v>0</v>
      </c>
      <c r="R28" s="12">
        <v>2050000</v>
      </c>
      <c r="S28" s="12">
        <v>2050000</v>
      </c>
      <c r="T28" s="12">
        <v>2050000</v>
      </c>
      <c r="U28" s="12">
        <v>0</v>
      </c>
      <c r="V28" s="12">
        <v>0</v>
      </c>
      <c r="W28" s="12">
        <v>0</v>
      </c>
      <c r="X28" s="12">
        <v>145000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9">
        <f t="shared" si="1"/>
        <v>2050000</v>
      </c>
      <c r="AG28" s="20">
        <f t="shared" ref="AG28:AG32" si="2">AA28/R28</f>
        <v>0</v>
      </c>
      <c r="AH28" s="11">
        <v>2050000</v>
      </c>
      <c r="AI28" s="14">
        <v>0</v>
      </c>
      <c r="AJ28" s="11">
        <v>145000</v>
      </c>
      <c r="AK28" s="14">
        <v>0</v>
      </c>
      <c r="AL28" s="3"/>
    </row>
    <row r="29" spans="1:38" ht="51" hidden="1" outlineLevel="2" x14ac:dyDescent="0.25">
      <c r="A29" s="6" t="s">
        <v>60</v>
      </c>
      <c r="B29" s="8" t="s">
        <v>59</v>
      </c>
      <c r="C29" s="6" t="s">
        <v>60</v>
      </c>
      <c r="D29" s="6"/>
      <c r="E29" s="6"/>
      <c r="F29" s="8"/>
      <c r="G29" s="6"/>
      <c r="H29" s="6"/>
      <c r="I29" s="8"/>
      <c r="J29" s="6"/>
      <c r="K29" s="6"/>
      <c r="L29" s="6"/>
      <c r="M29" s="6"/>
      <c r="N29" s="6"/>
      <c r="O29" s="11">
        <v>0</v>
      </c>
      <c r="P29" s="11">
        <v>0</v>
      </c>
      <c r="Q29" s="11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170513.86</v>
      </c>
      <c r="AA29" s="12">
        <v>170513.86</v>
      </c>
      <c r="AB29" s="12">
        <v>0</v>
      </c>
      <c r="AC29" s="12">
        <v>170513.86</v>
      </c>
      <c r="AD29" s="12">
        <v>170513.86</v>
      </c>
      <c r="AE29" s="12">
        <v>170513.86</v>
      </c>
      <c r="AF29" s="19">
        <f t="shared" si="1"/>
        <v>-170513.86</v>
      </c>
      <c r="AG29" s="20" t="e">
        <f t="shared" si="2"/>
        <v>#DIV/0!</v>
      </c>
      <c r="AH29" s="11">
        <v>-170513.86</v>
      </c>
      <c r="AI29" s="14"/>
      <c r="AJ29" s="11">
        <v>-170513.86</v>
      </c>
      <c r="AK29" s="14"/>
      <c r="AL29" s="3"/>
    </row>
    <row r="30" spans="1:38" ht="51" hidden="1" outlineLevel="2" x14ac:dyDescent="0.25">
      <c r="A30" s="6" t="s">
        <v>61</v>
      </c>
      <c r="B30" s="8" t="s">
        <v>59</v>
      </c>
      <c r="C30" s="6" t="s">
        <v>61</v>
      </c>
      <c r="D30" s="6"/>
      <c r="E30" s="6"/>
      <c r="F30" s="8"/>
      <c r="G30" s="6"/>
      <c r="H30" s="6"/>
      <c r="I30" s="8"/>
      <c r="J30" s="6"/>
      <c r="K30" s="6"/>
      <c r="L30" s="6"/>
      <c r="M30" s="6"/>
      <c r="N30" s="6"/>
      <c r="O30" s="11">
        <v>0</v>
      </c>
      <c r="P30" s="11">
        <v>0</v>
      </c>
      <c r="Q30" s="11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864.74</v>
      </c>
      <c r="AA30" s="12">
        <v>864.74</v>
      </c>
      <c r="AB30" s="12">
        <v>0</v>
      </c>
      <c r="AC30" s="12">
        <v>864.74</v>
      </c>
      <c r="AD30" s="12">
        <v>864.74</v>
      </c>
      <c r="AE30" s="12">
        <v>864.74</v>
      </c>
      <c r="AF30" s="19">
        <f t="shared" si="1"/>
        <v>-864.74</v>
      </c>
      <c r="AG30" s="20" t="e">
        <f t="shared" si="2"/>
        <v>#DIV/0!</v>
      </c>
      <c r="AH30" s="11">
        <v>-864.74</v>
      </c>
      <c r="AI30" s="14"/>
      <c r="AJ30" s="11">
        <v>-864.74</v>
      </c>
      <c r="AK30" s="14"/>
      <c r="AL30" s="3"/>
    </row>
    <row r="31" spans="1:38" ht="51" hidden="1" outlineLevel="2" x14ac:dyDescent="0.25">
      <c r="A31" s="6" t="s">
        <v>62</v>
      </c>
      <c r="B31" s="8" t="s">
        <v>59</v>
      </c>
      <c r="C31" s="6" t="s">
        <v>62</v>
      </c>
      <c r="D31" s="6"/>
      <c r="E31" s="6"/>
      <c r="F31" s="8"/>
      <c r="G31" s="6"/>
      <c r="H31" s="6"/>
      <c r="I31" s="8"/>
      <c r="J31" s="6"/>
      <c r="K31" s="6"/>
      <c r="L31" s="6"/>
      <c r="M31" s="6"/>
      <c r="N31" s="6"/>
      <c r="O31" s="11">
        <v>0</v>
      </c>
      <c r="P31" s="11">
        <v>0</v>
      </c>
      <c r="Q31" s="11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-1.06</v>
      </c>
      <c r="AA31" s="12">
        <v>-1.06</v>
      </c>
      <c r="AB31" s="12">
        <v>0</v>
      </c>
      <c r="AC31" s="12">
        <v>-1.06</v>
      </c>
      <c r="AD31" s="12">
        <v>-1.06</v>
      </c>
      <c r="AE31" s="12">
        <v>-1.06</v>
      </c>
      <c r="AF31" s="19">
        <f t="shared" si="1"/>
        <v>1.06</v>
      </c>
      <c r="AG31" s="20" t="e">
        <f t="shared" si="2"/>
        <v>#DIV/0!</v>
      </c>
      <c r="AH31" s="11">
        <v>1.06</v>
      </c>
      <c r="AI31" s="14"/>
      <c r="AJ31" s="11">
        <v>1.06</v>
      </c>
      <c r="AK31" s="14"/>
      <c r="AL31" s="3"/>
    </row>
    <row r="32" spans="1:38" ht="38.25" outlineLevel="1" collapsed="1" x14ac:dyDescent="0.25">
      <c r="A32" s="6" t="s">
        <v>63</v>
      </c>
      <c r="B32" s="7" t="s">
        <v>64</v>
      </c>
      <c r="C32" s="6">
        <v>1.06060331300001E+16</v>
      </c>
      <c r="D32" s="6"/>
      <c r="E32" s="6"/>
      <c r="F32" s="8"/>
      <c r="G32" s="6"/>
      <c r="H32" s="6"/>
      <c r="I32" s="6"/>
      <c r="J32" s="6"/>
      <c r="K32" s="6"/>
      <c r="L32" s="6"/>
      <c r="M32" s="6"/>
      <c r="N32" s="6"/>
      <c r="O32" s="18">
        <v>0</v>
      </c>
      <c r="P32" s="18">
        <v>1800000</v>
      </c>
      <c r="Q32" s="18">
        <v>0</v>
      </c>
      <c r="R32" s="19">
        <v>40000</v>
      </c>
      <c r="S32" s="19">
        <v>1800000</v>
      </c>
      <c r="T32" s="19">
        <v>1800000</v>
      </c>
      <c r="U32" s="19">
        <v>0</v>
      </c>
      <c r="V32" s="19">
        <v>0</v>
      </c>
      <c r="W32" s="19">
        <v>0</v>
      </c>
      <c r="X32" s="19">
        <v>938000</v>
      </c>
      <c r="Y32" s="19">
        <v>0</v>
      </c>
      <c r="Z32" s="19">
        <v>484071.84</v>
      </c>
      <c r="AA32" s="19">
        <v>5934</v>
      </c>
      <c r="AB32" s="19">
        <v>0</v>
      </c>
      <c r="AC32" s="19">
        <v>484071.84</v>
      </c>
      <c r="AD32" s="19">
        <v>484071.84</v>
      </c>
      <c r="AE32" s="19">
        <v>484071.84</v>
      </c>
      <c r="AF32" s="19">
        <f t="shared" si="1"/>
        <v>34066</v>
      </c>
      <c r="AG32" s="20">
        <f t="shared" si="2"/>
        <v>0.14835000000000001</v>
      </c>
      <c r="AH32" s="9">
        <v>1315928.1599999999</v>
      </c>
      <c r="AI32" s="10">
        <v>0.26892880000000002</v>
      </c>
      <c r="AJ32" s="9">
        <v>453928.16</v>
      </c>
      <c r="AK32" s="10">
        <v>0.5160680597014925</v>
      </c>
      <c r="AL32" s="3"/>
    </row>
    <row r="33" spans="1:38" ht="38.25" hidden="1" outlineLevel="2" x14ac:dyDescent="0.25">
      <c r="A33" s="6" t="s">
        <v>65</v>
      </c>
      <c r="B33" s="8" t="s">
        <v>66</v>
      </c>
      <c r="C33" s="6" t="s">
        <v>65</v>
      </c>
      <c r="D33" s="6"/>
      <c r="E33" s="6"/>
      <c r="F33" s="8"/>
      <c r="G33" s="6"/>
      <c r="H33" s="6"/>
      <c r="I33" s="8"/>
      <c r="J33" s="6"/>
      <c r="K33" s="6"/>
      <c r="L33" s="6"/>
      <c r="M33" s="6"/>
      <c r="N33" s="6"/>
      <c r="O33" s="11">
        <v>0</v>
      </c>
      <c r="P33" s="11">
        <v>1800000</v>
      </c>
      <c r="Q33" s="11">
        <v>0</v>
      </c>
      <c r="R33" s="12">
        <v>1800000</v>
      </c>
      <c r="S33" s="12">
        <v>1800000</v>
      </c>
      <c r="T33" s="12">
        <v>1800000</v>
      </c>
      <c r="U33" s="12">
        <v>0</v>
      </c>
      <c r="V33" s="12">
        <v>0</v>
      </c>
      <c r="W33" s="12">
        <v>0</v>
      </c>
      <c r="X33" s="12">
        <v>938000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9">
        <f t="shared" si="1"/>
        <v>1800000</v>
      </c>
      <c r="AG33" s="13">
        <v>0</v>
      </c>
      <c r="AH33" s="11">
        <v>1800000</v>
      </c>
      <c r="AI33" s="14">
        <v>0</v>
      </c>
      <c r="AJ33" s="11">
        <v>938000</v>
      </c>
      <c r="AK33" s="14">
        <v>0</v>
      </c>
      <c r="AL33" s="3"/>
    </row>
    <row r="34" spans="1:38" ht="38.25" hidden="1" outlineLevel="2" x14ac:dyDescent="0.25">
      <c r="A34" s="6" t="s">
        <v>67</v>
      </c>
      <c r="B34" s="8" t="s">
        <v>66</v>
      </c>
      <c r="C34" s="6" t="s">
        <v>67</v>
      </c>
      <c r="D34" s="6"/>
      <c r="E34" s="6"/>
      <c r="F34" s="8"/>
      <c r="G34" s="6"/>
      <c r="H34" s="6"/>
      <c r="I34" s="8"/>
      <c r="J34" s="6"/>
      <c r="K34" s="6"/>
      <c r="L34" s="6"/>
      <c r="M34" s="6"/>
      <c r="N34" s="6"/>
      <c r="O34" s="11">
        <v>0</v>
      </c>
      <c r="P34" s="11">
        <v>0</v>
      </c>
      <c r="Q34" s="11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482242.35</v>
      </c>
      <c r="AA34" s="12">
        <v>482242.35</v>
      </c>
      <c r="AB34" s="12">
        <v>0</v>
      </c>
      <c r="AC34" s="12">
        <v>482242.35</v>
      </c>
      <c r="AD34" s="12">
        <v>482242.35</v>
      </c>
      <c r="AE34" s="12">
        <v>482242.35</v>
      </c>
      <c r="AF34" s="19">
        <f t="shared" si="1"/>
        <v>-482242.35</v>
      </c>
      <c r="AG34" s="13"/>
      <c r="AH34" s="11">
        <v>-482242.35</v>
      </c>
      <c r="AI34" s="14"/>
      <c r="AJ34" s="11">
        <v>-482242.35</v>
      </c>
      <c r="AK34" s="14"/>
      <c r="AL34" s="3"/>
    </row>
    <row r="35" spans="1:38" ht="38.25" hidden="1" outlineLevel="2" x14ac:dyDescent="0.25">
      <c r="A35" s="6" t="s">
        <v>68</v>
      </c>
      <c r="B35" s="8" t="s">
        <v>66</v>
      </c>
      <c r="C35" s="6" t="s">
        <v>68</v>
      </c>
      <c r="D35" s="6"/>
      <c r="E35" s="6"/>
      <c r="F35" s="8"/>
      <c r="G35" s="6"/>
      <c r="H35" s="6"/>
      <c r="I35" s="8"/>
      <c r="J35" s="6"/>
      <c r="K35" s="6"/>
      <c r="L35" s="6"/>
      <c r="M35" s="6"/>
      <c r="N35" s="6"/>
      <c r="O35" s="11">
        <v>0</v>
      </c>
      <c r="P35" s="11">
        <v>0</v>
      </c>
      <c r="Q35" s="11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1829.49</v>
      </c>
      <c r="AA35" s="12">
        <v>1829.49</v>
      </c>
      <c r="AB35" s="12">
        <v>0</v>
      </c>
      <c r="AC35" s="12">
        <v>1829.49</v>
      </c>
      <c r="AD35" s="12">
        <v>1829.49</v>
      </c>
      <c r="AE35" s="12">
        <v>1829.49</v>
      </c>
      <c r="AF35" s="19">
        <f t="shared" si="1"/>
        <v>-1829.49</v>
      </c>
      <c r="AG35" s="13"/>
      <c r="AH35" s="11">
        <v>-1829.49</v>
      </c>
      <c r="AI35" s="14"/>
      <c r="AJ35" s="11">
        <v>-1829.49</v>
      </c>
      <c r="AK35" s="14"/>
      <c r="AL35" s="3"/>
    </row>
    <row r="36" spans="1:38" ht="38.25" outlineLevel="1" collapsed="1" x14ac:dyDescent="0.25">
      <c r="A36" s="6" t="s">
        <v>69</v>
      </c>
      <c r="B36" s="7" t="s">
        <v>70</v>
      </c>
      <c r="C36" s="6">
        <v>1.06060431300001E+16</v>
      </c>
      <c r="D36" s="6"/>
      <c r="E36" s="6"/>
      <c r="F36" s="8"/>
      <c r="G36" s="6"/>
      <c r="H36" s="6"/>
      <c r="I36" s="6"/>
      <c r="J36" s="6"/>
      <c r="K36" s="6"/>
      <c r="L36" s="6"/>
      <c r="M36" s="6"/>
      <c r="N36" s="6"/>
      <c r="O36" s="18">
        <v>0</v>
      </c>
      <c r="P36" s="18">
        <v>1600000</v>
      </c>
      <c r="Q36" s="18">
        <v>0</v>
      </c>
      <c r="R36" s="19">
        <v>210000</v>
      </c>
      <c r="S36" s="19">
        <v>1600000</v>
      </c>
      <c r="T36" s="19">
        <v>1600000</v>
      </c>
      <c r="U36" s="19">
        <v>0</v>
      </c>
      <c r="V36" s="19">
        <v>0</v>
      </c>
      <c r="W36" s="19">
        <v>0</v>
      </c>
      <c r="X36" s="19">
        <v>50000</v>
      </c>
      <c r="Y36" s="19">
        <v>0</v>
      </c>
      <c r="Z36" s="19">
        <v>82946.58</v>
      </c>
      <c r="AA36" s="19">
        <v>5497.1</v>
      </c>
      <c r="AB36" s="19">
        <v>0</v>
      </c>
      <c r="AC36" s="19">
        <v>82946.58</v>
      </c>
      <c r="AD36" s="19">
        <v>82946.58</v>
      </c>
      <c r="AE36" s="19">
        <v>82946.58</v>
      </c>
      <c r="AF36" s="19">
        <f t="shared" si="1"/>
        <v>204502.9</v>
      </c>
      <c r="AG36" s="20">
        <v>5.1841612500000002E-2</v>
      </c>
      <c r="AH36" s="9">
        <v>1517053.42</v>
      </c>
      <c r="AI36" s="10">
        <v>5.1841612500000002E-2</v>
      </c>
      <c r="AJ36" s="9">
        <v>-32946.58</v>
      </c>
      <c r="AK36" s="10">
        <v>1.6589316000000001</v>
      </c>
      <c r="AL36" s="3"/>
    </row>
    <row r="37" spans="1:38" ht="38.25" hidden="1" outlineLevel="2" x14ac:dyDescent="0.25">
      <c r="A37" s="6" t="s">
        <v>71</v>
      </c>
      <c r="B37" s="8" t="s">
        <v>72</v>
      </c>
      <c r="C37" s="6" t="s">
        <v>71</v>
      </c>
      <c r="D37" s="6"/>
      <c r="E37" s="6"/>
      <c r="F37" s="8"/>
      <c r="G37" s="6"/>
      <c r="H37" s="6"/>
      <c r="I37" s="8"/>
      <c r="J37" s="6"/>
      <c r="K37" s="6"/>
      <c r="L37" s="6"/>
      <c r="M37" s="6"/>
      <c r="N37" s="6"/>
      <c r="O37" s="11">
        <v>0</v>
      </c>
      <c r="P37" s="11">
        <v>1600000</v>
      </c>
      <c r="Q37" s="11">
        <v>0</v>
      </c>
      <c r="R37" s="12">
        <v>1600000</v>
      </c>
      <c r="S37" s="12">
        <v>1600000</v>
      </c>
      <c r="T37" s="12">
        <v>1600000</v>
      </c>
      <c r="U37" s="12">
        <v>0</v>
      </c>
      <c r="V37" s="12">
        <v>0</v>
      </c>
      <c r="W37" s="12">
        <v>0</v>
      </c>
      <c r="X37" s="12">
        <v>50000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9">
        <f t="shared" si="1"/>
        <v>1600000</v>
      </c>
      <c r="AG37" s="20">
        <v>5.1841612500000002E-2</v>
      </c>
      <c r="AH37" s="11">
        <v>1600000</v>
      </c>
      <c r="AI37" s="14">
        <v>0</v>
      </c>
      <c r="AJ37" s="11">
        <v>50000</v>
      </c>
      <c r="AK37" s="14">
        <v>0</v>
      </c>
      <c r="AL37" s="3"/>
    </row>
    <row r="38" spans="1:38" ht="38.25" hidden="1" outlineLevel="2" x14ac:dyDescent="0.25">
      <c r="A38" s="6" t="s">
        <v>73</v>
      </c>
      <c r="B38" s="8" t="s">
        <v>74</v>
      </c>
      <c r="C38" s="6" t="s">
        <v>73</v>
      </c>
      <c r="D38" s="6"/>
      <c r="E38" s="6"/>
      <c r="F38" s="8"/>
      <c r="G38" s="6"/>
      <c r="H38" s="6"/>
      <c r="I38" s="8"/>
      <c r="J38" s="6"/>
      <c r="K38" s="6"/>
      <c r="L38" s="6"/>
      <c r="M38" s="6"/>
      <c r="N38" s="6"/>
      <c r="O38" s="11">
        <v>0</v>
      </c>
      <c r="P38" s="11">
        <v>0</v>
      </c>
      <c r="Q38" s="11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81255.17</v>
      </c>
      <c r="AA38" s="12">
        <v>81255.17</v>
      </c>
      <c r="AB38" s="12">
        <v>0</v>
      </c>
      <c r="AC38" s="12">
        <v>81255.17</v>
      </c>
      <c r="AD38" s="12">
        <v>81255.17</v>
      </c>
      <c r="AE38" s="12">
        <v>81255.17</v>
      </c>
      <c r="AF38" s="19">
        <f t="shared" si="1"/>
        <v>-81255.17</v>
      </c>
      <c r="AG38" s="20">
        <v>5.1841612500000002E-2</v>
      </c>
      <c r="AH38" s="11">
        <v>-81255.17</v>
      </c>
      <c r="AI38" s="14"/>
      <c r="AJ38" s="11">
        <v>-81255.17</v>
      </c>
      <c r="AK38" s="14"/>
      <c r="AL38" s="3"/>
    </row>
    <row r="39" spans="1:38" ht="38.25" hidden="1" outlineLevel="2" x14ac:dyDescent="0.25">
      <c r="A39" s="6" t="s">
        <v>75</v>
      </c>
      <c r="B39" s="8" t="s">
        <v>72</v>
      </c>
      <c r="C39" s="6" t="s">
        <v>75</v>
      </c>
      <c r="D39" s="6"/>
      <c r="E39" s="6"/>
      <c r="F39" s="8"/>
      <c r="G39" s="6"/>
      <c r="H39" s="6"/>
      <c r="I39" s="8"/>
      <c r="J39" s="6"/>
      <c r="K39" s="6"/>
      <c r="L39" s="6"/>
      <c r="M39" s="6"/>
      <c r="N39" s="6"/>
      <c r="O39" s="11">
        <v>0</v>
      </c>
      <c r="P39" s="11">
        <v>0</v>
      </c>
      <c r="Q39" s="11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1693.54</v>
      </c>
      <c r="AA39" s="12">
        <v>1693.54</v>
      </c>
      <c r="AB39" s="12">
        <v>0</v>
      </c>
      <c r="AC39" s="12">
        <v>1693.54</v>
      </c>
      <c r="AD39" s="12">
        <v>1693.54</v>
      </c>
      <c r="AE39" s="12">
        <v>1693.54</v>
      </c>
      <c r="AF39" s="19">
        <f t="shared" si="1"/>
        <v>-1693.54</v>
      </c>
      <c r="AG39" s="20">
        <v>5.1841612500000002E-2</v>
      </c>
      <c r="AH39" s="11">
        <v>-1693.54</v>
      </c>
      <c r="AI39" s="14"/>
      <c r="AJ39" s="11">
        <v>-1693.54</v>
      </c>
      <c r="AK39" s="14"/>
      <c r="AL39" s="3"/>
    </row>
    <row r="40" spans="1:38" ht="38.25" hidden="1" outlineLevel="2" x14ac:dyDescent="0.25">
      <c r="A40" s="6" t="s">
        <v>76</v>
      </c>
      <c r="B40" s="8" t="s">
        <v>72</v>
      </c>
      <c r="C40" s="6" t="s">
        <v>76</v>
      </c>
      <c r="D40" s="6"/>
      <c r="E40" s="6"/>
      <c r="F40" s="8"/>
      <c r="G40" s="6"/>
      <c r="H40" s="6"/>
      <c r="I40" s="8"/>
      <c r="J40" s="6"/>
      <c r="K40" s="6"/>
      <c r="L40" s="6"/>
      <c r="M40" s="6"/>
      <c r="N40" s="6"/>
      <c r="O40" s="11">
        <v>0</v>
      </c>
      <c r="P40" s="11">
        <v>0</v>
      </c>
      <c r="Q40" s="11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-2.13</v>
      </c>
      <c r="AA40" s="12">
        <v>-2.13</v>
      </c>
      <c r="AB40" s="12">
        <v>0</v>
      </c>
      <c r="AC40" s="12">
        <v>-2.13</v>
      </c>
      <c r="AD40" s="12">
        <v>-2.13</v>
      </c>
      <c r="AE40" s="12">
        <v>-2.13</v>
      </c>
      <c r="AF40" s="19">
        <f t="shared" si="1"/>
        <v>2.13</v>
      </c>
      <c r="AG40" s="20">
        <v>5.1841612500000002E-2</v>
      </c>
      <c r="AH40" s="11">
        <v>2.13</v>
      </c>
      <c r="AI40" s="14"/>
      <c r="AJ40" s="11">
        <v>2.13</v>
      </c>
      <c r="AK40" s="14"/>
      <c r="AL40" s="3"/>
    </row>
    <row r="41" spans="1:38" ht="63.75" outlineLevel="2" x14ac:dyDescent="0.25">
      <c r="A41" s="6"/>
      <c r="B41" s="8" t="s">
        <v>115</v>
      </c>
      <c r="C41" s="6">
        <v>1.08040200100001E+16</v>
      </c>
      <c r="D41" s="6"/>
      <c r="E41" s="6"/>
      <c r="F41" s="8"/>
      <c r="G41" s="6"/>
      <c r="H41" s="6"/>
      <c r="I41" s="8"/>
      <c r="J41" s="6"/>
      <c r="K41" s="6"/>
      <c r="L41" s="6"/>
      <c r="M41" s="6"/>
      <c r="N41" s="6"/>
      <c r="O41" s="11"/>
      <c r="P41" s="11"/>
      <c r="Q41" s="11"/>
      <c r="R41" s="12">
        <v>10000</v>
      </c>
      <c r="S41" s="12"/>
      <c r="T41" s="12"/>
      <c r="U41" s="12"/>
      <c r="V41" s="12"/>
      <c r="W41" s="12"/>
      <c r="X41" s="12"/>
      <c r="Y41" s="12"/>
      <c r="Z41" s="12"/>
      <c r="AA41" s="12">
        <v>400</v>
      </c>
      <c r="AB41" s="12"/>
      <c r="AC41" s="12"/>
      <c r="AD41" s="12"/>
      <c r="AE41" s="12"/>
      <c r="AF41" s="19">
        <f t="shared" si="1"/>
        <v>9600</v>
      </c>
      <c r="AG41" s="20">
        <f>AA41/R41</f>
        <v>0.04</v>
      </c>
      <c r="AH41" s="11"/>
      <c r="AI41" s="14"/>
      <c r="AJ41" s="11"/>
      <c r="AK41" s="14"/>
      <c r="AL41" s="3"/>
    </row>
    <row r="42" spans="1:38" x14ac:dyDescent="0.25">
      <c r="A42" s="6" t="s">
        <v>77</v>
      </c>
      <c r="B42" s="25" t="s">
        <v>114</v>
      </c>
      <c r="C42" s="26">
        <v>2.5E+16</v>
      </c>
      <c r="D42" s="26"/>
      <c r="E42" s="26"/>
      <c r="F42" s="27"/>
      <c r="G42" s="26"/>
      <c r="H42" s="26"/>
      <c r="I42" s="26"/>
      <c r="J42" s="26"/>
      <c r="K42" s="26"/>
      <c r="L42" s="26"/>
      <c r="M42" s="26"/>
      <c r="N42" s="26"/>
      <c r="O42" s="9">
        <v>0</v>
      </c>
      <c r="P42" s="9">
        <v>23542951.190000001</v>
      </c>
      <c r="Q42" s="9">
        <v>8481334</v>
      </c>
      <c r="R42" s="28">
        <f>SUM(R43+R45+R48+R51+R54+R55+R57+R59+R61)</f>
        <v>6365916.8300000001</v>
      </c>
      <c r="S42" s="28">
        <f t="shared" ref="S42:AF42" si="3">SUM(S43+S45+S48+S51+S54+S55+S57+S59+S61)</f>
        <v>8673711.6799999997</v>
      </c>
      <c r="T42" s="28">
        <f t="shared" si="3"/>
        <v>8673711.6799999997</v>
      </c>
      <c r="U42" s="28">
        <f t="shared" si="3"/>
        <v>0</v>
      </c>
      <c r="V42" s="28">
        <f t="shared" si="3"/>
        <v>0</v>
      </c>
      <c r="W42" s="28">
        <f t="shared" si="3"/>
        <v>0</v>
      </c>
      <c r="X42" s="28">
        <f t="shared" si="3"/>
        <v>1819428.67</v>
      </c>
      <c r="Y42" s="28">
        <f t="shared" si="3"/>
        <v>0</v>
      </c>
      <c r="Z42" s="28">
        <f t="shared" si="3"/>
        <v>2008966.27</v>
      </c>
      <c r="AA42" s="28">
        <v>1582029.84</v>
      </c>
      <c r="AB42" s="28">
        <f t="shared" si="3"/>
        <v>0</v>
      </c>
      <c r="AC42" s="28">
        <f t="shared" si="3"/>
        <v>2008966.27</v>
      </c>
      <c r="AD42" s="28">
        <f t="shared" si="3"/>
        <v>2008966.27</v>
      </c>
      <c r="AE42" s="28">
        <f t="shared" si="3"/>
        <v>2008966.27</v>
      </c>
      <c r="AF42" s="28">
        <f t="shared" si="3"/>
        <v>4781170.5500000007</v>
      </c>
      <c r="AG42" s="29">
        <f>AA42/R42</f>
        <v>0.24851563132972945</v>
      </c>
      <c r="AH42" s="9">
        <v>26153831.100000001</v>
      </c>
      <c r="AI42" s="10">
        <v>0.18331257216736022</v>
      </c>
      <c r="AJ42" s="9">
        <v>17787.14</v>
      </c>
      <c r="AK42" s="10">
        <v>0.99697921003824086</v>
      </c>
      <c r="AL42" s="3"/>
    </row>
    <row r="43" spans="1:38" ht="25.5" outlineLevel="1" x14ac:dyDescent="0.25">
      <c r="A43" s="6" t="s">
        <v>78</v>
      </c>
      <c r="B43" s="7" t="s">
        <v>116</v>
      </c>
      <c r="C43" s="6">
        <v>2.02150011000001E+16</v>
      </c>
      <c r="D43" s="6"/>
      <c r="E43" s="6"/>
      <c r="F43" s="8"/>
      <c r="G43" s="6"/>
      <c r="H43" s="6"/>
      <c r="I43" s="6"/>
      <c r="J43" s="6"/>
      <c r="K43" s="6"/>
      <c r="L43" s="6"/>
      <c r="M43" s="6"/>
      <c r="N43" s="6"/>
      <c r="O43" s="18">
        <v>0</v>
      </c>
      <c r="P43" s="18">
        <v>14061000</v>
      </c>
      <c r="Q43" s="18">
        <v>0</v>
      </c>
      <c r="R43" s="19">
        <v>3935500</v>
      </c>
      <c r="S43" s="19"/>
      <c r="T43" s="19"/>
      <c r="U43" s="19"/>
      <c r="V43" s="19"/>
      <c r="W43" s="19"/>
      <c r="X43" s="19"/>
      <c r="Y43" s="19"/>
      <c r="Z43" s="19"/>
      <c r="AA43" s="19">
        <v>983874</v>
      </c>
      <c r="AB43" s="19"/>
      <c r="AC43" s="19"/>
      <c r="AD43" s="19"/>
      <c r="AE43" s="19"/>
      <c r="AF43" s="19">
        <f t="shared" si="1"/>
        <v>2951626</v>
      </c>
      <c r="AG43" s="20">
        <f>AA43/R43</f>
        <v>0.24999974590268073</v>
      </c>
      <c r="AH43" s="9">
        <v>10545750</v>
      </c>
      <c r="AI43" s="10">
        <v>0.25</v>
      </c>
      <c r="AJ43" s="9">
        <v>0</v>
      </c>
      <c r="AK43" s="10">
        <v>1</v>
      </c>
      <c r="AL43" s="3"/>
    </row>
    <row r="44" spans="1:38" ht="25.5" hidden="1" outlineLevel="2" x14ac:dyDescent="0.25">
      <c r="A44" s="6" t="s">
        <v>79</v>
      </c>
      <c r="B44" s="8" t="s">
        <v>80</v>
      </c>
      <c r="C44" s="6" t="s">
        <v>79</v>
      </c>
      <c r="D44" s="6"/>
      <c r="E44" s="6"/>
      <c r="F44" s="8"/>
      <c r="G44" s="6"/>
      <c r="H44" s="6"/>
      <c r="I44" s="8"/>
      <c r="J44" s="6"/>
      <c r="K44" s="6"/>
      <c r="L44" s="6"/>
      <c r="M44" s="6"/>
      <c r="N44" s="6"/>
      <c r="O44" s="11">
        <v>0</v>
      </c>
      <c r="P44" s="11">
        <v>14061000</v>
      </c>
      <c r="Q44" s="11">
        <v>0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9">
        <f t="shared" si="1"/>
        <v>0</v>
      </c>
      <c r="AG44" s="13">
        <v>0.25</v>
      </c>
      <c r="AH44" s="11">
        <v>10545750</v>
      </c>
      <c r="AI44" s="14">
        <v>0.25</v>
      </c>
      <c r="AJ44" s="11">
        <v>0</v>
      </c>
      <c r="AK44" s="14">
        <v>1</v>
      </c>
      <c r="AL44" s="3"/>
    </row>
    <row r="45" spans="1:38" ht="38.25" outlineLevel="1" collapsed="1" x14ac:dyDescent="0.25">
      <c r="A45" s="6" t="s">
        <v>81</v>
      </c>
      <c r="B45" s="7" t="s">
        <v>117</v>
      </c>
      <c r="C45" s="6">
        <v>2.02150021000001E+16</v>
      </c>
      <c r="D45" s="6"/>
      <c r="E45" s="6"/>
      <c r="F45" s="8"/>
      <c r="G45" s="6"/>
      <c r="H45" s="6"/>
      <c r="I45" s="6"/>
      <c r="J45" s="6"/>
      <c r="K45" s="6"/>
      <c r="L45" s="6"/>
      <c r="M45" s="6"/>
      <c r="N45" s="6"/>
      <c r="O45" s="18">
        <v>0</v>
      </c>
      <c r="P45" s="18">
        <v>3421400</v>
      </c>
      <c r="Q45" s="18">
        <v>0</v>
      </c>
      <c r="R45" s="19">
        <v>168920</v>
      </c>
      <c r="S45" s="19"/>
      <c r="T45" s="19"/>
      <c r="U45" s="19"/>
      <c r="V45" s="19"/>
      <c r="W45" s="19"/>
      <c r="X45" s="19"/>
      <c r="Y45" s="19"/>
      <c r="Z45" s="19"/>
      <c r="AA45" s="19">
        <v>42228</v>
      </c>
      <c r="AB45" s="19"/>
      <c r="AC45" s="19"/>
      <c r="AD45" s="19"/>
      <c r="AE45" s="19"/>
      <c r="AF45" s="19">
        <f t="shared" si="1"/>
        <v>126692</v>
      </c>
      <c r="AG45" s="20">
        <v>0.24999941544397031</v>
      </c>
      <c r="AH45" s="9">
        <v>2566052</v>
      </c>
      <c r="AI45" s="10">
        <v>0.24999941544397031</v>
      </c>
      <c r="AJ45" s="9">
        <v>1.98</v>
      </c>
      <c r="AK45" s="10">
        <v>0.99999768515806831</v>
      </c>
      <c r="AL45" s="3"/>
    </row>
    <row r="46" spans="1:38" ht="38.25" hidden="1" outlineLevel="2" x14ac:dyDescent="0.25">
      <c r="A46" s="6" t="s">
        <v>82</v>
      </c>
      <c r="B46" s="8" t="s">
        <v>83</v>
      </c>
      <c r="C46" s="6" t="s">
        <v>82</v>
      </c>
      <c r="D46" s="6"/>
      <c r="E46" s="6"/>
      <c r="F46" s="8"/>
      <c r="G46" s="6"/>
      <c r="H46" s="6"/>
      <c r="I46" s="8"/>
      <c r="J46" s="6"/>
      <c r="K46" s="6"/>
      <c r="L46" s="6"/>
      <c r="M46" s="6"/>
      <c r="N46" s="6"/>
      <c r="O46" s="11">
        <v>0</v>
      </c>
      <c r="P46" s="11">
        <v>3421400</v>
      </c>
      <c r="Q46" s="11">
        <v>0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9">
        <f t="shared" si="1"/>
        <v>0</v>
      </c>
      <c r="AG46" s="20">
        <v>0.24999941544397031</v>
      </c>
      <c r="AH46" s="11">
        <v>2566052</v>
      </c>
      <c r="AI46" s="14">
        <v>0.24999941544397031</v>
      </c>
      <c r="AJ46" s="11">
        <v>1.98</v>
      </c>
      <c r="AK46" s="14">
        <v>0.99999768515806831</v>
      </c>
      <c r="AL46" s="3"/>
    </row>
    <row r="47" spans="1:38" ht="51" hidden="1" outlineLevel="2" x14ac:dyDescent="0.25">
      <c r="A47" s="6" t="s">
        <v>84</v>
      </c>
      <c r="B47" s="8" t="s">
        <v>85</v>
      </c>
      <c r="C47" s="6" t="s">
        <v>84</v>
      </c>
      <c r="D47" s="6" t="s">
        <v>86</v>
      </c>
      <c r="E47" s="6"/>
      <c r="F47" s="8"/>
      <c r="G47" s="6"/>
      <c r="H47" s="6"/>
      <c r="I47" s="8"/>
      <c r="J47" s="6"/>
      <c r="K47" s="6"/>
      <c r="L47" s="6"/>
      <c r="M47" s="6"/>
      <c r="N47" s="6"/>
      <c r="O47" s="11">
        <v>0</v>
      </c>
      <c r="P47" s="11">
        <v>0</v>
      </c>
      <c r="Q47" s="11">
        <v>5680000</v>
      </c>
      <c r="R47" s="12">
        <v>5680000</v>
      </c>
      <c r="S47" s="12">
        <v>5680000</v>
      </c>
      <c r="T47" s="12">
        <v>5680000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9">
        <f t="shared" si="1"/>
        <v>5680000</v>
      </c>
      <c r="AG47" s="20">
        <v>0.24999941544397031</v>
      </c>
      <c r="AH47" s="11">
        <v>5680000</v>
      </c>
      <c r="AI47" s="14">
        <v>0</v>
      </c>
      <c r="AJ47" s="11">
        <v>0</v>
      </c>
      <c r="AK47" s="14"/>
      <c r="AL47" s="3"/>
    </row>
    <row r="48" spans="1:38" outlineLevel="1" collapsed="1" x14ac:dyDescent="0.25">
      <c r="A48" s="6" t="s">
        <v>87</v>
      </c>
      <c r="B48" s="7" t="s">
        <v>118</v>
      </c>
      <c r="C48" s="6">
        <v>2.02299991000001E+16</v>
      </c>
      <c r="D48" s="6"/>
      <c r="E48" s="6"/>
      <c r="F48" s="8"/>
      <c r="G48" s="6"/>
      <c r="H48" s="6"/>
      <c r="I48" s="6"/>
      <c r="J48" s="6"/>
      <c r="K48" s="6"/>
      <c r="L48" s="6"/>
      <c r="M48" s="6"/>
      <c r="N48" s="6"/>
      <c r="O48" s="18">
        <v>0</v>
      </c>
      <c r="P48" s="18">
        <v>5449069</v>
      </c>
      <c r="Q48" s="18">
        <v>1325997</v>
      </c>
      <c r="R48" s="19">
        <v>359632</v>
      </c>
      <c r="S48" s="19">
        <v>6775066</v>
      </c>
      <c r="T48" s="19">
        <v>6775066</v>
      </c>
      <c r="U48" s="19">
        <v>0</v>
      </c>
      <c r="V48" s="19">
        <v>0</v>
      </c>
      <c r="W48" s="19">
        <v>0</v>
      </c>
      <c r="X48" s="19">
        <v>1362267.25</v>
      </c>
      <c r="Y48" s="19">
        <v>0</v>
      </c>
      <c r="Z48" s="19">
        <v>1362267.25</v>
      </c>
      <c r="AA48" s="19">
        <v>89908</v>
      </c>
      <c r="AB48" s="19">
        <v>0</v>
      </c>
      <c r="AC48" s="19">
        <v>1362267.25</v>
      </c>
      <c r="AD48" s="19">
        <v>1362267.25</v>
      </c>
      <c r="AE48" s="19">
        <v>1362267.25</v>
      </c>
      <c r="AF48" s="19">
        <f t="shared" si="1"/>
        <v>269724</v>
      </c>
      <c r="AG48" s="20">
        <f>AA48/R48</f>
        <v>0.25</v>
      </c>
      <c r="AH48" s="9">
        <v>5412798.75</v>
      </c>
      <c r="AI48" s="10">
        <v>0.20107069805666838</v>
      </c>
      <c r="AJ48" s="9">
        <v>0</v>
      </c>
      <c r="AK48" s="10">
        <v>1</v>
      </c>
      <c r="AL48" s="3"/>
    </row>
    <row r="49" spans="1:38" ht="25.5" hidden="1" outlineLevel="2" x14ac:dyDescent="0.25">
      <c r="A49" s="6" t="s">
        <v>88</v>
      </c>
      <c r="B49" s="8" t="s">
        <v>89</v>
      </c>
      <c r="C49" s="6" t="s">
        <v>88</v>
      </c>
      <c r="D49" s="6"/>
      <c r="E49" s="6"/>
      <c r="F49" s="8"/>
      <c r="G49" s="6"/>
      <c r="H49" s="6"/>
      <c r="I49" s="8"/>
      <c r="J49" s="6"/>
      <c r="K49" s="6"/>
      <c r="L49" s="6"/>
      <c r="M49" s="6"/>
      <c r="N49" s="6"/>
      <c r="O49" s="11">
        <v>0</v>
      </c>
      <c r="P49" s="11">
        <v>0</v>
      </c>
      <c r="Q49" s="11">
        <v>1325997</v>
      </c>
      <c r="R49" s="12">
        <v>1325997</v>
      </c>
      <c r="S49" s="12">
        <v>1325997</v>
      </c>
      <c r="T49" s="12">
        <v>1325997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1362267.25</v>
      </c>
      <c r="AA49" s="12">
        <v>1362267.25</v>
      </c>
      <c r="AB49" s="12">
        <v>0</v>
      </c>
      <c r="AC49" s="12">
        <v>1362267.25</v>
      </c>
      <c r="AD49" s="12">
        <v>1362267.25</v>
      </c>
      <c r="AE49" s="12">
        <v>1362267.25</v>
      </c>
      <c r="AF49" s="19">
        <f t="shared" si="1"/>
        <v>-36270.25</v>
      </c>
      <c r="AG49" s="13">
        <v>1.0273531915984726</v>
      </c>
      <c r="AH49" s="11">
        <v>-36270.25</v>
      </c>
      <c r="AI49" s="14">
        <v>1.0273531915984726</v>
      </c>
      <c r="AJ49" s="11">
        <v>-1362267.25</v>
      </c>
      <c r="AK49" s="14"/>
      <c r="AL49" s="3"/>
    </row>
    <row r="50" spans="1:38" ht="25.5" hidden="1" outlineLevel="2" x14ac:dyDescent="0.25">
      <c r="A50" s="6" t="s">
        <v>88</v>
      </c>
      <c r="B50" s="8" t="s">
        <v>89</v>
      </c>
      <c r="C50" s="6" t="s">
        <v>88</v>
      </c>
      <c r="D50" s="6" t="s">
        <v>90</v>
      </c>
      <c r="E50" s="6"/>
      <c r="F50" s="8"/>
      <c r="G50" s="6"/>
      <c r="H50" s="6"/>
      <c r="I50" s="8"/>
      <c r="J50" s="6"/>
      <c r="K50" s="6"/>
      <c r="L50" s="6"/>
      <c r="M50" s="6"/>
      <c r="N50" s="6"/>
      <c r="O50" s="11">
        <v>0</v>
      </c>
      <c r="P50" s="11">
        <v>5449069</v>
      </c>
      <c r="Q50" s="11">
        <v>0</v>
      </c>
      <c r="R50" s="12">
        <v>5449069</v>
      </c>
      <c r="S50" s="12">
        <v>5449069</v>
      </c>
      <c r="T50" s="12">
        <v>5449069</v>
      </c>
      <c r="U50" s="12">
        <v>0</v>
      </c>
      <c r="V50" s="12">
        <v>0</v>
      </c>
      <c r="W50" s="12">
        <v>0</v>
      </c>
      <c r="X50" s="12">
        <v>1362267.25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9">
        <f t="shared" si="1"/>
        <v>5449069</v>
      </c>
      <c r="AG50" s="13">
        <v>0</v>
      </c>
      <c r="AH50" s="11">
        <v>5449069</v>
      </c>
      <c r="AI50" s="14">
        <v>0</v>
      </c>
      <c r="AJ50" s="11">
        <v>1362267.25</v>
      </c>
      <c r="AK50" s="14">
        <v>0</v>
      </c>
      <c r="AL50" s="3"/>
    </row>
    <row r="51" spans="1:38" ht="38.25" outlineLevel="1" collapsed="1" x14ac:dyDescent="0.25">
      <c r="A51" s="6" t="s">
        <v>91</v>
      </c>
      <c r="B51" s="7" t="s">
        <v>119</v>
      </c>
      <c r="C51" s="6">
        <v>2.02351181000001E+16</v>
      </c>
      <c r="D51" s="6"/>
      <c r="E51" s="6"/>
      <c r="F51" s="8"/>
      <c r="G51" s="6"/>
      <c r="H51" s="6"/>
      <c r="I51" s="6"/>
      <c r="J51" s="6"/>
      <c r="K51" s="6"/>
      <c r="L51" s="6"/>
      <c r="M51" s="6"/>
      <c r="N51" s="6"/>
      <c r="O51" s="18">
        <v>0</v>
      </c>
      <c r="P51" s="18">
        <v>601600</v>
      </c>
      <c r="Q51" s="18">
        <v>0</v>
      </c>
      <c r="R51" s="19">
        <v>81000</v>
      </c>
      <c r="S51" s="19">
        <v>601600</v>
      </c>
      <c r="T51" s="19">
        <v>601600</v>
      </c>
      <c r="U51" s="19">
        <v>0</v>
      </c>
      <c r="V51" s="19">
        <v>0</v>
      </c>
      <c r="W51" s="19">
        <v>0</v>
      </c>
      <c r="X51" s="19">
        <v>150400</v>
      </c>
      <c r="Y51" s="19">
        <v>0</v>
      </c>
      <c r="Z51" s="19">
        <v>137588.84</v>
      </c>
      <c r="AA51" s="19">
        <v>19530</v>
      </c>
      <c r="AB51" s="19">
        <v>0</v>
      </c>
      <c r="AC51" s="19">
        <v>137588.84</v>
      </c>
      <c r="AD51" s="19">
        <v>137588.84</v>
      </c>
      <c r="AE51" s="19">
        <v>137588.84</v>
      </c>
      <c r="AF51" s="19">
        <f t="shared" si="1"/>
        <v>61470</v>
      </c>
      <c r="AG51" s="20">
        <f>AA51/R51</f>
        <v>0.24111111111111111</v>
      </c>
      <c r="AH51" s="9">
        <v>464011.16</v>
      </c>
      <c r="AI51" s="10">
        <v>0.22870485372340427</v>
      </c>
      <c r="AJ51" s="9">
        <v>12811.16</v>
      </c>
      <c r="AK51" s="10">
        <v>0.91481941489361707</v>
      </c>
      <c r="AL51" s="3"/>
    </row>
    <row r="52" spans="1:38" ht="38.25" hidden="1" outlineLevel="2" x14ac:dyDescent="0.25">
      <c r="A52" s="6" t="s">
        <v>92</v>
      </c>
      <c r="B52" s="8" t="s">
        <v>93</v>
      </c>
      <c r="C52" s="6" t="s">
        <v>92</v>
      </c>
      <c r="D52" s="6" t="s">
        <v>94</v>
      </c>
      <c r="E52" s="6"/>
      <c r="F52" s="8"/>
      <c r="G52" s="6"/>
      <c r="H52" s="6"/>
      <c r="I52" s="8"/>
      <c r="J52" s="6"/>
      <c r="K52" s="6"/>
      <c r="L52" s="6"/>
      <c r="M52" s="6"/>
      <c r="N52" s="6"/>
      <c r="O52" s="11">
        <v>0</v>
      </c>
      <c r="P52" s="11">
        <v>601600</v>
      </c>
      <c r="Q52" s="11">
        <v>0</v>
      </c>
      <c r="R52" s="12">
        <v>601600</v>
      </c>
      <c r="S52" s="12">
        <v>601600</v>
      </c>
      <c r="T52" s="12">
        <v>601600</v>
      </c>
      <c r="U52" s="12">
        <v>0</v>
      </c>
      <c r="V52" s="12">
        <v>0</v>
      </c>
      <c r="W52" s="12">
        <v>0</v>
      </c>
      <c r="X52" s="12">
        <v>150400</v>
      </c>
      <c r="Y52" s="12">
        <v>0</v>
      </c>
      <c r="Z52" s="12">
        <v>137588.84</v>
      </c>
      <c r="AA52" s="12">
        <v>137588.84</v>
      </c>
      <c r="AB52" s="12">
        <v>0</v>
      </c>
      <c r="AC52" s="12">
        <v>137588.84</v>
      </c>
      <c r="AD52" s="12">
        <v>137588.84</v>
      </c>
      <c r="AE52" s="12">
        <v>137588.84</v>
      </c>
      <c r="AF52" s="19">
        <f t="shared" si="1"/>
        <v>464011.16000000003</v>
      </c>
      <c r="AG52" s="13">
        <v>0.22870485372340427</v>
      </c>
      <c r="AH52" s="11">
        <v>464011.16</v>
      </c>
      <c r="AI52" s="14">
        <v>0.22870485372340427</v>
      </c>
      <c r="AJ52" s="11">
        <v>12811.16</v>
      </c>
      <c r="AK52" s="14">
        <v>0.91481941489361707</v>
      </c>
      <c r="AL52" s="3"/>
    </row>
    <row r="53" spans="1:38" ht="63.75" hidden="1" outlineLevel="2" x14ac:dyDescent="0.25">
      <c r="A53" s="6" t="s">
        <v>95</v>
      </c>
      <c r="B53" s="8" t="s">
        <v>96</v>
      </c>
      <c r="C53" s="6" t="s">
        <v>95</v>
      </c>
      <c r="D53" s="6"/>
      <c r="E53" s="6"/>
      <c r="F53" s="8"/>
      <c r="G53" s="6"/>
      <c r="H53" s="6"/>
      <c r="I53" s="8"/>
      <c r="J53" s="6"/>
      <c r="K53" s="6"/>
      <c r="L53" s="6"/>
      <c r="M53" s="6"/>
      <c r="N53" s="6"/>
      <c r="O53" s="11">
        <v>0</v>
      </c>
      <c r="P53" s="11">
        <v>4908.1899999999996</v>
      </c>
      <c r="Q53" s="11">
        <v>0</v>
      </c>
      <c r="R53" s="12">
        <v>4908.1899999999996</v>
      </c>
      <c r="S53" s="12">
        <v>4908.1899999999996</v>
      </c>
      <c r="T53" s="12">
        <v>4908.1899999999996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9">
        <f t="shared" si="1"/>
        <v>4908.1899999999996</v>
      </c>
      <c r="AG53" s="13">
        <v>0</v>
      </c>
      <c r="AH53" s="11">
        <v>4908.1899999999996</v>
      </c>
      <c r="AI53" s="14">
        <v>0</v>
      </c>
      <c r="AJ53" s="11">
        <v>0</v>
      </c>
      <c r="AK53" s="14"/>
      <c r="AL53" s="3"/>
    </row>
    <row r="54" spans="1:38" ht="69" customHeight="1" outlineLevel="2" x14ac:dyDescent="0.25">
      <c r="A54" s="6"/>
      <c r="B54" s="8" t="s">
        <v>125</v>
      </c>
      <c r="C54" s="6">
        <v>2.02400141000001E+16</v>
      </c>
      <c r="D54" s="6"/>
      <c r="E54" s="6"/>
      <c r="F54" s="8"/>
      <c r="G54" s="6"/>
      <c r="H54" s="6"/>
      <c r="I54" s="8"/>
      <c r="J54" s="6"/>
      <c r="K54" s="6"/>
      <c r="L54" s="6"/>
      <c r="M54" s="6"/>
      <c r="N54" s="6"/>
      <c r="O54" s="11"/>
      <c r="P54" s="11"/>
      <c r="Q54" s="11"/>
      <c r="R54" s="12">
        <v>1279136.23</v>
      </c>
      <c r="S54" s="12"/>
      <c r="T54" s="12"/>
      <c r="U54" s="12"/>
      <c r="V54" s="12"/>
      <c r="W54" s="12"/>
      <c r="X54" s="12"/>
      <c r="Y54" s="12"/>
      <c r="Z54" s="12"/>
      <c r="AA54" s="12">
        <v>390000</v>
      </c>
      <c r="AB54" s="12"/>
      <c r="AC54" s="12"/>
      <c r="AD54" s="12"/>
      <c r="AE54" s="12"/>
      <c r="AF54" s="19">
        <f t="shared" si="1"/>
        <v>889136.23</v>
      </c>
      <c r="AG54" s="13">
        <f>AA54/R54</f>
        <v>0.30489324815700047</v>
      </c>
      <c r="AH54" s="11"/>
      <c r="AI54" s="14"/>
      <c r="AJ54" s="11"/>
      <c r="AK54" s="14"/>
      <c r="AL54" s="3"/>
    </row>
    <row r="55" spans="1:38" ht="63.75" outlineLevel="1" x14ac:dyDescent="0.25">
      <c r="A55" s="6" t="s">
        <v>97</v>
      </c>
      <c r="B55" s="7" t="s">
        <v>121</v>
      </c>
      <c r="C55" s="6">
        <v>1.11050251000001E+16</v>
      </c>
      <c r="D55" s="6"/>
      <c r="E55" s="6"/>
      <c r="F55" s="8"/>
      <c r="G55" s="6"/>
      <c r="H55" s="6"/>
      <c r="I55" s="6"/>
      <c r="J55" s="6"/>
      <c r="K55" s="6"/>
      <c r="L55" s="6"/>
      <c r="M55" s="6"/>
      <c r="N55" s="6"/>
      <c r="O55" s="18">
        <v>0</v>
      </c>
      <c r="P55" s="18">
        <v>750000</v>
      </c>
      <c r="Q55" s="18">
        <v>0</v>
      </c>
      <c r="R55" s="19">
        <v>259772</v>
      </c>
      <c r="S55" s="19">
        <v>750000</v>
      </c>
      <c r="T55" s="19">
        <v>750000</v>
      </c>
      <c r="U55" s="19">
        <v>0</v>
      </c>
      <c r="V55" s="19">
        <v>0</v>
      </c>
      <c r="W55" s="19">
        <v>0</v>
      </c>
      <c r="X55" s="19">
        <v>170000</v>
      </c>
      <c r="Y55" s="19">
        <v>0</v>
      </c>
      <c r="Z55" s="19">
        <v>255511.97</v>
      </c>
      <c r="AA55" s="19">
        <v>2495.4699999999998</v>
      </c>
      <c r="AB55" s="19">
        <v>0</v>
      </c>
      <c r="AC55" s="19">
        <v>255511.97</v>
      </c>
      <c r="AD55" s="19">
        <v>255511.97</v>
      </c>
      <c r="AE55" s="19">
        <v>255511.97</v>
      </c>
      <c r="AF55" s="19">
        <f t="shared" si="1"/>
        <v>257276.53</v>
      </c>
      <c r="AG55" s="20">
        <f>AA55/R55</f>
        <v>9.6063855996797176E-3</v>
      </c>
      <c r="AH55" s="9">
        <v>494488.03</v>
      </c>
      <c r="AI55" s="10">
        <v>0.34068262666666665</v>
      </c>
      <c r="AJ55" s="9">
        <v>-85511.97</v>
      </c>
      <c r="AK55" s="10">
        <v>1.5030115882352941</v>
      </c>
      <c r="AL55" s="3"/>
    </row>
    <row r="56" spans="1:38" ht="76.5" hidden="1" outlineLevel="2" x14ac:dyDescent="0.25">
      <c r="A56" s="6" t="s">
        <v>98</v>
      </c>
      <c r="B56" s="8" t="s">
        <v>99</v>
      </c>
      <c r="C56" s="6" t="s">
        <v>98</v>
      </c>
      <c r="D56" s="6"/>
      <c r="E56" s="6"/>
      <c r="F56" s="8"/>
      <c r="G56" s="6"/>
      <c r="H56" s="6"/>
      <c r="I56" s="8"/>
      <c r="J56" s="6"/>
      <c r="K56" s="6"/>
      <c r="L56" s="6"/>
      <c r="M56" s="6"/>
      <c r="N56" s="6"/>
      <c r="O56" s="11">
        <v>0</v>
      </c>
      <c r="P56" s="11">
        <v>750000</v>
      </c>
      <c r="Q56" s="11">
        <v>0</v>
      </c>
      <c r="R56" s="12">
        <v>750000</v>
      </c>
      <c r="S56" s="12">
        <v>750000</v>
      </c>
      <c r="T56" s="12">
        <v>750000</v>
      </c>
      <c r="U56" s="12">
        <v>0</v>
      </c>
      <c r="V56" s="12">
        <v>0</v>
      </c>
      <c r="W56" s="12">
        <v>0</v>
      </c>
      <c r="X56" s="12">
        <v>170000</v>
      </c>
      <c r="Y56" s="12">
        <v>0</v>
      </c>
      <c r="Z56" s="12">
        <v>255511.97</v>
      </c>
      <c r="AA56" s="12">
        <v>255511.97</v>
      </c>
      <c r="AB56" s="12">
        <v>0</v>
      </c>
      <c r="AC56" s="12">
        <v>255511.97</v>
      </c>
      <c r="AD56" s="12">
        <v>255511.97</v>
      </c>
      <c r="AE56" s="12">
        <v>255511.97</v>
      </c>
      <c r="AF56" s="19">
        <f t="shared" si="1"/>
        <v>494488.03</v>
      </c>
      <c r="AG56" s="13">
        <v>0.34068262666666665</v>
      </c>
      <c r="AH56" s="11">
        <v>494488.03</v>
      </c>
      <c r="AI56" s="14">
        <v>0.34068262666666665</v>
      </c>
      <c r="AJ56" s="11">
        <v>-85511.97</v>
      </c>
      <c r="AK56" s="14">
        <v>1.5030115882352941</v>
      </c>
      <c r="AL56" s="3"/>
    </row>
    <row r="57" spans="1:38" ht="63.75" outlineLevel="1" collapsed="1" x14ac:dyDescent="0.25">
      <c r="A57" s="6" t="s">
        <v>100</v>
      </c>
      <c r="B57" s="7" t="s">
        <v>120</v>
      </c>
      <c r="C57" s="6">
        <v>1.11050351000001E+16</v>
      </c>
      <c r="D57" s="6"/>
      <c r="E57" s="6"/>
      <c r="F57" s="8"/>
      <c r="G57" s="6"/>
      <c r="H57" s="6"/>
      <c r="I57" s="6"/>
      <c r="J57" s="6"/>
      <c r="K57" s="6"/>
      <c r="L57" s="6"/>
      <c r="M57" s="6"/>
      <c r="N57" s="6"/>
      <c r="O57" s="18">
        <v>0</v>
      </c>
      <c r="P57" s="18">
        <v>307045.68</v>
      </c>
      <c r="Q57" s="18">
        <v>0</v>
      </c>
      <c r="R57" s="19">
        <v>57192</v>
      </c>
      <c r="S57" s="19">
        <v>307045.68</v>
      </c>
      <c r="T57" s="19">
        <v>307045.68</v>
      </c>
      <c r="U57" s="19">
        <v>0</v>
      </c>
      <c r="V57" s="19">
        <v>0</v>
      </c>
      <c r="W57" s="19">
        <v>0</v>
      </c>
      <c r="X57" s="19">
        <v>76761.42</v>
      </c>
      <c r="Y57" s="19">
        <v>0</v>
      </c>
      <c r="Z57" s="19">
        <v>78298.210000000006</v>
      </c>
      <c r="AA57" s="19">
        <v>6019.66</v>
      </c>
      <c r="AB57" s="19">
        <v>0</v>
      </c>
      <c r="AC57" s="19">
        <v>78298.210000000006</v>
      </c>
      <c r="AD57" s="19">
        <v>78298.210000000006</v>
      </c>
      <c r="AE57" s="19">
        <v>78298.210000000006</v>
      </c>
      <c r="AF57" s="19">
        <f t="shared" si="1"/>
        <v>51172.34</v>
      </c>
      <c r="AG57" s="20">
        <f>AA57/R57</f>
        <v>0.10525353196251223</v>
      </c>
      <c r="AH57" s="9">
        <v>228747.47</v>
      </c>
      <c r="AI57" s="10">
        <v>0.25500508588819748</v>
      </c>
      <c r="AJ57" s="9">
        <v>-1536.79</v>
      </c>
      <c r="AK57" s="10">
        <v>1.0200203435527899</v>
      </c>
      <c r="AL57" s="3"/>
    </row>
    <row r="58" spans="1:38" ht="63.75" hidden="1" outlineLevel="2" x14ac:dyDescent="0.25">
      <c r="A58" s="6" t="s">
        <v>101</v>
      </c>
      <c r="B58" s="8" t="s">
        <v>102</v>
      </c>
      <c r="C58" s="6" t="s">
        <v>101</v>
      </c>
      <c r="D58" s="6"/>
      <c r="E58" s="6"/>
      <c r="F58" s="8"/>
      <c r="G58" s="6"/>
      <c r="H58" s="6"/>
      <c r="I58" s="8"/>
      <c r="J58" s="6"/>
      <c r="K58" s="6"/>
      <c r="L58" s="6"/>
      <c r="M58" s="6"/>
      <c r="N58" s="6"/>
      <c r="O58" s="11">
        <v>0</v>
      </c>
      <c r="P58" s="11">
        <v>307045.68</v>
      </c>
      <c r="Q58" s="11">
        <v>0</v>
      </c>
      <c r="R58" s="12">
        <v>307045.68</v>
      </c>
      <c r="S58" s="12">
        <v>307045.68</v>
      </c>
      <c r="T58" s="12">
        <v>307045.68</v>
      </c>
      <c r="U58" s="12">
        <v>0</v>
      </c>
      <c r="V58" s="12">
        <v>0</v>
      </c>
      <c r="W58" s="12">
        <v>0</v>
      </c>
      <c r="X58" s="12">
        <v>76761.42</v>
      </c>
      <c r="Y58" s="12">
        <v>0</v>
      </c>
      <c r="Z58" s="12">
        <v>78298.210000000006</v>
      </c>
      <c r="AA58" s="12">
        <v>78298.210000000006</v>
      </c>
      <c r="AB58" s="12">
        <v>0</v>
      </c>
      <c r="AC58" s="12">
        <v>78298.210000000006</v>
      </c>
      <c r="AD58" s="12">
        <v>78298.210000000006</v>
      </c>
      <c r="AE58" s="12">
        <v>78298.210000000006</v>
      </c>
      <c r="AF58" s="19">
        <f t="shared" si="1"/>
        <v>228747.46999999997</v>
      </c>
      <c r="AG58" s="13">
        <v>0.25500508588819748</v>
      </c>
      <c r="AH58" s="11">
        <v>228747.47</v>
      </c>
      <c r="AI58" s="14">
        <v>0.25500508588819748</v>
      </c>
      <c r="AJ58" s="11">
        <v>-1536.79</v>
      </c>
      <c r="AK58" s="14">
        <v>1.0200203435527899</v>
      </c>
      <c r="AL58" s="3"/>
    </row>
    <row r="59" spans="1:38" ht="25.5" outlineLevel="1" collapsed="1" x14ac:dyDescent="0.25">
      <c r="A59" s="6" t="s">
        <v>103</v>
      </c>
      <c r="B59" s="7" t="s">
        <v>122</v>
      </c>
      <c r="C59" s="6">
        <v>1.13029951000001E+16</v>
      </c>
      <c r="D59" s="6"/>
      <c r="E59" s="6"/>
      <c r="F59" s="8"/>
      <c r="G59" s="6"/>
      <c r="H59" s="6"/>
      <c r="I59" s="6"/>
      <c r="J59" s="6"/>
      <c r="K59" s="6"/>
      <c r="L59" s="6"/>
      <c r="M59" s="6"/>
      <c r="N59" s="6"/>
      <c r="O59" s="18">
        <v>0</v>
      </c>
      <c r="P59" s="18">
        <v>120000</v>
      </c>
      <c r="Q59" s="18">
        <v>0</v>
      </c>
      <c r="R59" s="19">
        <v>22000</v>
      </c>
      <c r="S59" s="19">
        <v>120000</v>
      </c>
      <c r="T59" s="19">
        <v>120000</v>
      </c>
      <c r="U59" s="19">
        <v>0</v>
      </c>
      <c r="V59" s="19">
        <v>0</v>
      </c>
      <c r="W59" s="19">
        <v>0</v>
      </c>
      <c r="X59" s="19">
        <v>30000</v>
      </c>
      <c r="Y59" s="19">
        <v>0</v>
      </c>
      <c r="Z59" s="19">
        <v>87650</v>
      </c>
      <c r="AA59" s="19"/>
      <c r="AB59" s="19">
        <v>0</v>
      </c>
      <c r="AC59" s="19">
        <v>87650</v>
      </c>
      <c r="AD59" s="19">
        <v>87650</v>
      </c>
      <c r="AE59" s="19">
        <v>87650</v>
      </c>
      <c r="AF59" s="19">
        <f t="shared" ref="AF59" si="4">R59-AA59</f>
        <v>22000</v>
      </c>
      <c r="AG59" s="20"/>
      <c r="AH59" s="9">
        <v>246127.55</v>
      </c>
      <c r="AI59" s="10">
        <v>0.35658142738758425</v>
      </c>
      <c r="AJ59" s="9">
        <v>-40770.71</v>
      </c>
      <c r="AK59" s="10">
        <v>1.4263258586965091</v>
      </c>
      <c r="AL59" s="3"/>
    </row>
    <row r="60" spans="1:38" ht="76.5" hidden="1" outlineLevel="2" x14ac:dyDescent="0.25">
      <c r="A60" s="6" t="s">
        <v>104</v>
      </c>
      <c r="B60" s="8" t="s">
        <v>105</v>
      </c>
      <c r="C60" s="6" t="s">
        <v>104</v>
      </c>
      <c r="D60" s="6"/>
      <c r="E60" s="6"/>
      <c r="F60" s="8"/>
      <c r="G60" s="6"/>
      <c r="H60" s="6"/>
      <c r="I60" s="8"/>
      <c r="J60" s="6"/>
      <c r="K60" s="6"/>
      <c r="L60" s="6"/>
      <c r="M60" s="6"/>
      <c r="N60" s="6"/>
      <c r="O60" s="11">
        <v>0</v>
      </c>
      <c r="P60" s="11">
        <v>382531</v>
      </c>
      <c r="Q60" s="11">
        <v>0</v>
      </c>
      <c r="R60" s="12">
        <v>382531</v>
      </c>
      <c r="S60" s="12">
        <v>382531</v>
      </c>
      <c r="T60" s="12">
        <v>382531</v>
      </c>
      <c r="U60" s="12">
        <v>0</v>
      </c>
      <c r="V60" s="12">
        <v>0</v>
      </c>
      <c r="W60" s="12">
        <v>0</v>
      </c>
      <c r="X60" s="12">
        <v>95632.74</v>
      </c>
      <c r="Y60" s="12">
        <v>0</v>
      </c>
      <c r="Z60" s="12">
        <v>136403.45000000001</v>
      </c>
      <c r="AA60" s="12">
        <v>136403.45000000001</v>
      </c>
      <c r="AB60" s="12">
        <v>0</v>
      </c>
      <c r="AC60" s="12">
        <v>136403.45000000001</v>
      </c>
      <c r="AD60" s="12">
        <v>136403.45000000001</v>
      </c>
      <c r="AE60" s="12">
        <v>136403.45000000001</v>
      </c>
      <c r="AF60" s="19">
        <f t="shared" si="1"/>
        <v>246127.55</v>
      </c>
      <c r="AG60" s="13">
        <v>0.35658142738758425</v>
      </c>
      <c r="AH60" s="11">
        <v>246127.55</v>
      </c>
      <c r="AI60" s="14">
        <v>0.35658142738758425</v>
      </c>
      <c r="AJ60" s="11">
        <v>-40770.71</v>
      </c>
      <c r="AK60" s="14">
        <v>1.4263258586965091</v>
      </c>
      <c r="AL60" s="3"/>
    </row>
    <row r="61" spans="1:38" ht="46.5" customHeight="1" outlineLevel="1" collapsed="1" x14ac:dyDescent="0.25">
      <c r="A61" s="6" t="s">
        <v>106</v>
      </c>
      <c r="B61" s="7" t="s">
        <v>123</v>
      </c>
      <c r="C61" s="6">
        <v>1.13020651000001E+16</v>
      </c>
      <c r="D61" s="6"/>
      <c r="E61" s="6"/>
      <c r="F61" s="8"/>
      <c r="G61" s="6"/>
      <c r="H61" s="6"/>
      <c r="I61" s="6"/>
      <c r="J61" s="6"/>
      <c r="K61" s="6"/>
      <c r="L61" s="6"/>
      <c r="M61" s="6"/>
      <c r="N61" s="6"/>
      <c r="O61" s="18">
        <v>0</v>
      </c>
      <c r="P61" s="18">
        <v>120000</v>
      </c>
      <c r="Q61" s="18">
        <v>0</v>
      </c>
      <c r="R61" s="19">
        <v>202764.6</v>
      </c>
      <c r="S61" s="19">
        <v>120000</v>
      </c>
      <c r="T61" s="19">
        <v>120000</v>
      </c>
      <c r="U61" s="19">
        <v>0</v>
      </c>
      <c r="V61" s="19">
        <v>0</v>
      </c>
      <c r="W61" s="19">
        <v>0</v>
      </c>
      <c r="X61" s="19">
        <v>30000</v>
      </c>
      <c r="Y61" s="19">
        <v>0</v>
      </c>
      <c r="Z61" s="19">
        <v>87650</v>
      </c>
      <c r="AA61" s="19">
        <v>50691.15</v>
      </c>
      <c r="AB61" s="19">
        <v>0</v>
      </c>
      <c r="AC61" s="19">
        <v>87650</v>
      </c>
      <c r="AD61" s="19">
        <v>87650</v>
      </c>
      <c r="AE61" s="19">
        <v>87650</v>
      </c>
      <c r="AF61" s="19">
        <f t="shared" si="1"/>
        <v>152073.45000000001</v>
      </c>
      <c r="AG61" s="20">
        <f>AA61/R61</f>
        <v>0.25</v>
      </c>
      <c r="AH61" s="9">
        <v>32350</v>
      </c>
      <c r="AI61" s="10">
        <v>0.73041666666666671</v>
      </c>
      <c r="AJ61" s="9">
        <v>-57650</v>
      </c>
      <c r="AK61" s="10">
        <v>2.9216666666666669</v>
      </c>
      <c r="AL61" s="3"/>
    </row>
    <row r="62" spans="1:38" ht="51" hidden="1" outlineLevel="2" x14ac:dyDescent="0.25">
      <c r="A62" s="6" t="s">
        <v>107</v>
      </c>
      <c r="B62" s="8" t="s">
        <v>108</v>
      </c>
      <c r="C62" s="6" t="s">
        <v>107</v>
      </c>
      <c r="D62" s="6"/>
      <c r="E62" s="6"/>
      <c r="F62" s="8"/>
      <c r="G62" s="6"/>
      <c r="H62" s="6"/>
      <c r="I62" s="8"/>
      <c r="J62" s="6"/>
      <c r="K62" s="6"/>
      <c r="L62" s="6"/>
      <c r="M62" s="6"/>
      <c r="N62" s="6"/>
      <c r="O62" s="11">
        <v>0</v>
      </c>
      <c r="P62" s="11">
        <v>200000</v>
      </c>
      <c r="Q62" s="11">
        <v>0</v>
      </c>
      <c r="R62" s="12">
        <v>200000</v>
      </c>
      <c r="S62" s="12">
        <v>200000</v>
      </c>
      <c r="T62" s="12">
        <v>200000</v>
      </c>
      <c r="U62" s="12">
        <v>0</v>
      </c>
      <c r="V62" s="12">
        <v>0</v>
      </c>
      <c r="W62" s="12">
        <v>0</v>
      </c>
      <c r="X62" s="12">
        <v>40000</v>
      </c>
      <c r="Y62" s="12">
        <v>0</v>
      </c>
      <c r="Z62" s="12">
        <v>20243.53</v>
      </c>
      <c r="AA62" s="12">
        <v>20243.53</v>
      </c>
      <c r="AB62" s="12">
        <v>0</v>
      </c>
      <c r="AC62" s="12">
        <v>20243.53</v>
      </c>
      <c r="AD62" s="12">
        <v>20243.53</v>
      </c>
      <c r="AE62" s="12">
        <v>20243.53</v>
      </c>
      <c r="AF62" s="19">
        <f t="shared" si="1"/>
        <v>179756.47</v>
      </c>
      <c r="AG62" s="13">
        <v>0.10121765000000001</v>
      </c>
      <c r="AH62" s="11">
        <v>179756.47</v>
      </c>
      <c r="AI62" s="14">
        <v>0.10121765000000001</v>
      </c>
      <c r="AJ62" s="11">
        <v>19756.47</v>
      </c>
      <c r="AK62" s="14">
        <v>0.50608825000000002</v>
      </c>
      <c r="AL62" s="3"/>
    </row>
    <row r="63" spans="1:38" ht="66.75" customHeight="1" collapsed="1" x14ac:dyDescent="0.25">
      <c r="A63" s="6" t="s">
        <v>109</v>
      </c>
      <c r="B63" s="7" t="s">
        <v>124</v>
      </c>
      <c r="C63" s="6">
        <v>1.17010501000001E+16</v>
      </c>
      <c r="D63" s="6"/>
      <c r="E63" s="6"/>
      <c r="F63" s="8"/>
      <c r="G63" s="6"/>
      <c r="H63" s="6"/>
      <c r="I63" s="6"/>
      <c r="J63" s="6"/>
      <c r="K63" s="6"/>
      <c r="L63" s="6"/>
      <c r="M63" s="6"/>
      <c r="N63" s="6"/>
      <c r="O63" s="18"/>
      <c r="P63" s="18"/>
      <c r="Q63" s="18"/>
      <c r="R63" s="19"/>
      <c r="S63" s="19"/>
      <c r="T63" s="19"/>
      <c r="U63" s="19"/>
      <c r="V63" s="19"/>
      <c r="W63" s="19"/>
      <c r="X63" s="19"/>
      <c r="Y63" s="19"/>
      <c r="Z63" s="19"/>
      <c r="AA63" s="19">
        <v>-2495.4699999999998</v>
      </c>
      <c r="AB63" s="19"/>
      <c r="AC63" s="19"/>
      <c r="AD63" s="19"/>
      <c r="AE63" s="19"/>
      <c r="AF63" s="19"/>
      <c r="AG63" s="20"/>
      <c r="AH63" s="9">
        <v>451575.71</v>
      </c>
      <c r="AI63" s="10">
        <v>0.26929496763754046</v>
      </c>
      <c r="AJ63" s="9">
        <v>-11927.29</v>
      </c>
      <c r="AK63" s="10">
        <v>1.0772007870702991</v>
      </c>
      <c r="AL63" s="3"/>
    </row>
    <row r="64" spans="1:38" ht="38.25" hidden="1" outlineLevel="2" x14ac:dyDescent="0.25">
      <c r="A64" s="6" t="s">
        <v>110</v>
      </c>
      <c r="B64" s="8" t="s">
        <v>111</v>
      </c>
      <c r="C64" s="6" t="s">
        <v>110</v>
      </c>
      <c r="D64" s="6"/>
      <c r="E64" s="6"/>
      <c r="F64" s="8"/>
      <c r="G64" s="6"/>
      <c r="H64" s="6"/>
      <c r="I64" s="8"/>
      <c r="J64" s="6"/>
      <c r="K64" s="6"/>
      <c r="L64" s="6"/>
      <c r="M64" s="6"/>
      <c r="N64" s="6"/>
      <c r="O64" s="11">
        <v>0</v>
      </c>
      <c r="P64" s="11">
        <v>0</v>
      </c>
      <c r="Q64" s="11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1000</v>
      </c>
      <c r="AA64" s="12">
        <v>1000</v>
      </c>
      <c r="AB64" s="12">
        <v>0</v>
      </c>
      <c r="AC64" s="12">
        <v>1000</v>
      </c>
      <c r="AD64" s="12">
        <v>1000</v>
      </c>
      <c r="AE64" s="12">
        <v>1000</v>
      </c>
      <c r="AF64" s="19">
        <f t="shared" si="1"/>
        <v>-1000</v>
      </c>
      <c r="AG64" s="13"/>
      <c r="AH64" s="11">
        <v>-1000</v>
      </c>
      <c r="AI64" s="14"/>
      <c r="AJ64" s="11">
        <v>-1000</v>
      </c>
      <c r="AK64" s="14"/>
      <c r="AL64" s="3"/>
    </row>
    <row r="65" spans="1:38" ht="12.75" customHeight="1" collapsed="1" x14ac:dyDescent="0.25">
      <c r="A65" s="42" t="s">
        <v>112</v>
      </c>
      <c r="B65" s="43"/>
      <c r="C65" s="43"/>
      <c r="D65" s="43"/>
      <c r="E65" s="43"/>
      <c r="F65" s="43"/>
      <c r="G65" s="43"/>
      <c r="H65" s="43"/>
      <c r="I65" s="21"/>
      <c r="J65" s="21"/>
      <c r="K65" s="21"/>
      <c r="L65" s="21"/>
      <c r="M65" s="21"/>
      <c r="N65" s="21"/>
      <c r="O65" s="22">
        <v>0</v>
      </c>
      <c r="P65" s="22">
        <v>102365709.93000001</v>
      </c>
      <c r="Q65" s="22">
        <v>8481334</v>
      </c>
      <c r="R65" s="23">
        <v>6713416.8300000001</v>
      </c>
      <c r="S65" s="23">
        <v>110847043.93000001</v>
      </c>
      <c r="T65" s="23">
        <v>110847043.93000001</v>
      </c>
      <c r="U65" s="23">
        <v>0</v>
      </c>
      <c r="V65" s="23">
        <v>0</v>
      </c>
      <c r="W65" s="23">
        <v>0</v>
      </c>
      <c r="X65" s="23">
        <v>26343856.41</v>
      </c>
      <c r="Y65" s="23">
        <v>0</v>
      </c>
      <c r="Z65" s="23">
        <v>23965172.710000001</v>
      </c>
      <c r="AA65" s="23">
        <v>1618839.4</v>
      </c>
      <c r="AB65" s="23">
        <v>0</v>
      </c>
      <c r="AC65" s="23">
        <v>23965172.710000001</v>
      </c>
      <c r="AD65" s="23">
        <v>23965172.710000001</v>
      </c>
      <c r="AE65" s="23">
        <v>23965172.710000001</v>
      </c>
      <c r="AF65" s="19">
        <f t="shared" ref="AF65" si="5">R65-AA65</f>
        <v>5094577.43</v>
      </c>
      <c r="AG65" s="24">
        <f>AA65/R65</f>
        <v>0.24113494528835921</v>
      </c>
      <c r="AH65" s="15">
        <v>86881871.219999999</v>
      </c>
      <c r="AI65" s="16">
        <v>0.21620037720747903</v>
      </c>
      <c r="AJ65" s="15">
        <v>2378683.7000000002</v>
      </c>
      <c r="AK65" s="16">
        <v>0.90970632154307285</v>
      </c>
      <c r="AL65" s="3"/>
    </row>
    <row r="66" spans="1:38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 t="s">
        <v>1</v>
      </c>
      <c r="AF66" s="3"/>
      <c r="AG66" s="3"/>
      <c r="AH66" s="3"/>
      <c r="AI66" s="3"/>
      <c r="AJ66" s="3"/>
      <c r="AK66" s="3"/>
      <c r="AL66" s="3"/>
    </row>
    <row r="67" spans="1:38" x14ac:dyDescent="0.25">
      <c r="A67" s="40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2"/>
      <c r="AD67" s="2"/>
      <c r="AE67" s="2"/>
      <c r="AF67" s="2"/>
      <c r="AG67" s="2"/>
      <c r="AH67" s="2"/>
      <c r="AI67" s="2"/>
      <c r="AJ67" s="2"/>
      <c r="AK67" s="2"/>
      <c r="AL67" s="3"/>
    </row>
  </sheetData>
  <mergeCells count="30">
    <mergeCell ref="A67:AB67"/>
    <mergeCell ref="A65:H65"/>
    <mergeCell ref="F4:H4"/>
    <mergeCell ref="A4:A5"/>
    <mergeCell ref="B4:B5"/>
    <mergeCell ref="C4:C5"/>
    <mergeCell ref="D4:D5"/>
    <mergeCell ref="E4:E5"/>
    <mergeCell ref="I4:K4"/>
    <mergeCell ref="L4:L5"/>
    <mergeCell ref="M4:M5"/>
    <mergeCell ref="N4:N5"/>
    <mergeCell ref="O4:O5"/>
    <mergeCell ref="P4:P5"/>
    <mergeCell ref="Q4:Q5"/>
    <mergeCell ref="A1:AK1"/>
    <mergeCell ref="A2:AI2"/>
    <mergeCell ref="Y4:AA4"/>
    <mergeCell ref="AB4:AD4"/>
    <mergeCell ref="AF4:AG4"/>
    <mergeCell ref="AH4:AI4"/>
    <mergeCell ref="AJ4:AK4"/>
    <mergeCell ref="U4:U5"/>
    <mergeCell ref="T4:T5"/>
    <mergeCell ref="V4:V5"/>
    <mergeCell ref="W4:W5"/>
    <mergeCell ref="X4:X5"/>
    <mergeCell ref="R4:R5"/>
    <mergeCell ref="S4:S5"/>
    <mergeCell ref="A3:AK3"/>
  </mergeCells>
  <pageMargins left="0.39374999999999999" right="0.39374999999999999" top="0.59027779999999996" bottom="0.59027779999999996" header="0.39374999999999999" footer="0.39374999999999999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17C820F-3A6F-44B9-8FE1-E04401C9EA6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UXOVA\Ухова</dc:creator>
  <cp:lastModifiedBy>Пользователь Windows</cp:lastModifiedBy>
  <cp:lastPrinted>2019-07-16T07:17:16Z</cp:lastPrinted>
  <dcterms:created xsi:type="dcterms:W3CDTF">2019-04-16T05:52:40Z</dcterms:created>
  <dcterms:modified xsi:type="dcterms:W3CDTF">2020-04-13T11:27:39Z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доходам Ухова(10).xlsx</vt:lpwstr>
  </property>
  <property fmtid="{D5CDD505-2E9C-101B-9397-08002B2CF9AE}" pid="3" name="Название отчета">
    <vt:lpwstr>Аналитика по доходам Ухова(10).xlsx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бюджет</vt:lpwstr>
  </property>
  <property fmtid="{D5CDD505-2E9C-101B-9397-08002B2CF9AE}" pid="10" name="Шаблон">
    <vt:lpwstr>SQR_INFO_ISP_BUDG_INC</vt:lpwstr>
  </property>
  <property fmtid="{D5CDD505-2E9C-101B-9397-08002B2CF9AE}" pid="11" name="Локальная база">
    <vt:lpwstr>используется</vt:lpwstr>
  </property>
</Properties>
</file>